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1.png" ContentType="image/png"/>
  <Override PartName="/xl/sharedStrings.xml" ContentType="application/vnd.openxmlformats-officedocument.spreadsheetml.sharedStrings+xml"/>
  <Override PartName="/xl/worksheets/_rels/sheet2.xml.rels" ContentType="application/vnd.openxmlformats-package.relationship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_rels/drawing1.xml.rels" ContentType="application/vnd.openxmlformats-package.relationships+xml"/>
  <Override PartName="/xl/drawings/drawing2.xml" ContentType="application/vnd.openxmlformats-officedocument.drawing+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3" firstSheet="0" activeTab="0"/>
  </bookViews>
  <sheets>
    <sheet name="SPYIX Calculation" sheetId="1" state="visible" r:id="rId2"/>
    <sheet name="DISCLAIMER" sheetId="2" state="visible" r:id="rId3"/>
  </sheets>
  <definedNames>
    <definedName function="false" hidden="false" name="K_ATM_1" vbProcedure="false">'SPYIX Calculation'!$A$62</definedName>
    <definedName function="false" hidden="false" name="K_ATM_2" vbProcedure="false">'SPYIX Calculation'!$I$90</definedName>
    <definedName function="false" hidden="false" name="r_1" vbProcedure="false">'SPYIX Calculation'!$B$5</definedName>
    <definedName function="false" hidden="false" name="r_2" vbProcedure="false">'SPYIX Calculation'!$J$5</definedName>
    <definedName function="false" hidden="false" name="sigma_1" vbProcedure="false">'SPYIX Calculation'!$B$11</definedName>
    <definedName function="false" hidden="false" name="sigma_2" vbProcedure="false">'SPYIX Calculation'!$J$11</definedName>
    <definedName function="false" hidden="false" name="t_1" vbProcedure="false">'SPYIX Calculation'!$B$7</definedName>
    <definedName function="false" hidden="false" name="t_2" vbProcedure="false">'SPYIX Calculation'!$J$7</definedName>
    <definedName function="false" hidden="false" name="t_M" vbProcedure="false">'SPYIX Calculation'!$Q$3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<sst xmlns="http://schemas.openxmlformats.org/spreadsheetml/2006/main" count="30" uniqueCount="17">
  <si>
    <t>FRONT CONTRACT</t>
  </si>
  <si>
    <t>BACK CONTRACT</t>
  </si>
  <si>
    <t>t_M</t>
  </si>
  <si>
    <t>SPYIX</t>
  </si>
  <si>
    <t>r</t>
  </si>
  <si>
    <t>t, days</t>
  </si>
  <si>
    <t>t, years</t>
  </si>
  <si>
    <t>Sigma_1^2</t>
  </si>
  <si>
    <t>Sigma_2^2</t>
  </si>
  <si>
    <t>K_i</t>
  </si>
  <si>
    <t>call price</t>
  </si>
  <si>
    <t>put price</t>
  </si>
  <si>
    <t>p_i</t>
  </si>
  <si>
    <t>deltaK_i</t>
  </si>
  <si>
    <t>deltaK_i*p_i/K_i^2</t>
  </si>
  <si>
    <t>← cut</t>
  </si>
  <si>
    <t>&lt;== K_ATM</t>
  </si>
</sst>
</file>

<file path=xl/styles.xml><?xml version="1.0" encoding="utf-8"?>
<styleSheet xmlns="http://schemas.openxmlformats.org/spreadsheetml/2006/main">
  <numFmts count="4">
    <numFmt numFmtId="164" formatCode="GENERAL"/>
    <numFmt numFmtId="165" formatCode="0.00"/>
    <numFmt numFmtId="166" formatCode="0.0000"/>
    <numFmt numFmtId="167" formatCode="0.000000"/>
  </numFmts>
  <fonts count="8">
    <font>
      <sz val="10"/>
      <name val="Arial"/>
      <family val="2"/>
      <charset val="1"/>
    </font>
    <font>
      <sz val="10"/>
      <name val="Arial"/>
      <family val="0"/>
    </font>
    <font>
      <sz val="10"/>
      <name val="Arial"/>
      <family val="0"/>
    </font>
    <font>
      <sz val="10"/>
      <name val="Arial"/>
      <family val="0"/>
    </font>
    <font>
      <b val="true"/>
      <sz val="10"/>
      <name val="Arial"/>
      <family val="2"/>
      <charset val="1"/>
    </font>
    <font>
      <b val="true"/>
      <sz val="25"/>
      <color rgb="FF000000"/>
      <name val="Calibri"/>
      <family val="2"/>
    </font>
    <font>
      <sz val="11"/>
      <color rgb="FF000000"/>
      <name val="Calibri"/>
      <family val="2"/>
    </font>
    <font>
      <sz val="15"/>
      <color rgb="FF000000"/>
      <name val="Calibri"/>
      <family val="2"/>
    </font>
  </fonts>
  <fills count="4">
    <fill>
      <patternFill patternType="none"/>
    </fill>
    <fill>
      <patternFill patternType="gray125"/>
    </fill>
    <fill>
      <patternFill patternType="solid">
        <fgColor rgb="FFDDDDDD"/>
        <bgColor rgb="FFCCFFCC"/>
      </patternFill>
    </fill>
    <fill>
      <patternFill patternType="solid">
        <fgColor rgb="FFFFFFFF"/>
        <bgColor rgb="FFFFFFCC"/>
      </patternFill>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27000</xdr:colOff>
      <xdr:row>0</xdr:row>
      <xdr:rowOff>152640</xdr:rowOff>
    </xdr:from>
    <xdr:to>
      <xdr:col>4</xdr:col>
      <xdr:colOff>788760</xdr:colOff>
      <xdr:row>4</xdr:row>
      <xdr:rowOff>120960</xdr:rowOff>
    </xdr:to>
    <xdr:pic>
      <xdr:nvPicPr>
        <xdr:cNvPr id="0" name="Picture 1" descr=""/>
        <xdr:cNvPicPr/>
      </xdr:nvPicPr>
      <xdr:blipFill>
        <a:blip r:embed="rId1"/>
        <a:stretch/>
      </xdr:blipFill>
      <xdr:spPr>
        <a:xfrm>
          <a:off x="3227400" y="152640"/>
          <a:ext cx="761760" cy="6159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122400</xdr:colOff>
      <xdr:row>1</xdr:row>
      <xdr:rowOff>19440</xdr:rowOff>
    </xdr:from>
    <xdr:to>
      <xdr:col>14</xdr:col>
      <xdr:colOff>45720</xdr:colOff>
      <xdr:row>39</xdr:row>
      <xdr:rowOff>66600</xdr:rowOff>
    </xdr:to>
    <xdr:sp>
      <xdr:nvSpPr>
        <xdr:cNvPr id="1" name="CustomShape 1"/>
        <xdr:cNvSpPr/>
      </xdr:nvSpPr>
      <xdr:spPr>
        <a:xfrm>
          <a:off x="274680" y="181080"/>
          <a:ext cx="8219520" cy="6200280"/>
        </a:xfrm>
        <a:prstGeom prst="rect">
          <a:avLst/>
        </a:prstGeom>
        <a:solidFill>
          <a:schemeClr val="lt1"/>
        </a:solidFill>
        <a:ln w="9360">
          <a:solidFill>
            <a:schemeClr val="lt1">
              <a:shade val="50000"/>
            </a:schemeClr>
          </a:solidFill>
          <a:round/>
        </a:ln>
      </xdr:spPr>
      <xdr:style>
        <a:lnRef idx="0"/>
        <a:fillRef idx="0"/>
        <a:effectRef idx="0"/>
        <a:fontRef idx="minor"/>
      </xdr:style>
      <xdr:txBody>
        <a:bodyPr lIns="90000" rIns="90000" tIns="45000" bIns="45000"/>
        <a:p>
          <a:r>
            <a:rPr b="1" lang="en-AU" sz="2500" spc="-1" strike="noStrike">
              <a:solidFill>
                <a:srgbClr val="000000"/>
              </a:solidFill>
              <a:uFill>
                <a:solidFill>
                  <a:srgbClr val="ffffff"/>
                </a:solidFill>
              </a:uFill>
              <a:latin typeface="Calibri"/>
            </a:rPr>
            <a:t>DISCLAIMER</a:t>
          </a:r>
          <a:endParaRPr lang="en-AU" sz="1200" spc="-1" strike="noStrike">
            <a:solidFill>
              <a:srgbClr val="000000"/>
            </a:solidFill>
            <a:uFill>
              <a:solidFill>
                <a:srgbClr val="ffffff"/>
              </a:solidFill>
            </a:uFill>
            <a:latin typeface="Times New Roman"/>
          </a:endParaRPr>
        </a:p>
        <a:p>
          <a:r>
            <a:rPr lang="en-AU" sz="1100" spc="-1" strike="noStrike">
              <a:solidFill>
                <a:srgbClr val="000000"/>
              </a:solidFill>
              <a:uFill>
                <a:solidFill>
                  <a:srgbClr val="ffffff"/>
                </a:solidFill>
              </a:uFill>
              <a:latin typeface="Calibri"/>
            </a:rPr>
            <a:t> </a:t>
          </a:r>
          <a:endParaRPr lang="en-AU" sz="1200" spc="-1" strike="noStrike">
            <a:solidFill>
              <a:srgbClr val="000000"/>
            </a:solidFill>
            <a:uFill>
              <a:solidFill>
                <a:srgbClr val="ffffff"/>
              </a:solidFill>
            </a:uFill>
            <a:latin typeface="Times New Roman"/>
          </a:endParaRPr>
        </a:p>
        <a:p>
          <a:r>
            <a:rPr lang="en-AU" sz="1500" spc="-1" strike="noStrike">
              <a:solidFill>
                <a:srgbClr val="000000"/>
              </a:solidFill>
              <a:uFill>
                <a:solidFill>
                  <a:srgbClr val="ffffff"/>
                </a:solidFill>
              </a:uFill>
              <a:latin typeface="Calibri"/>
            </a:rPr>
            <a:t>The information contained in this document is the proprietary information of T3 Index, however its accuracy and completeness is not expressly nor implicitly guaranteed. Past performance is not indicative of future results. </a:t>
          </a:r>
          <a:endParaRPr lang="en-AU" sz="1200" spc="-1" strike="noStrike">
            <a:solidFill>
              <a:srgbClr val="000000"/>
            </a:solidFill>
            <a:uFill>
              <a:solidFill>
                <a:srgbClr val="ffffff"/>
              </a:solidFill>
            </a:uFill>
            <a:latin typeface="Times New Roman"/>
          </a:endParaRPr>
        </a:p>
        <a:p>
          <a:r>
            <a:rPr lang="en-AU" sz="1500" spc="-1" strike="noStrike">
              <a:solidFill>
                <a:srgbClr val="000000"/>
              </a:solidFill>
              <a:uFill>
                <a:solidFill>
                  <a:srgbClr val="ffffff"/>
                </a:solidFill>
              </a:uFill>
              <a:latin typeface="Calibri"/>
            </a:rPr>
            <a:t> </a:t>
          </a:r>
          <a:endParaRPr lang="en-AU" sz="1200" spc="-1" strike="noStrike">
            <a:solidFill>
              <a:srgbClr val="000000"/>
            </a:solidFill>
            <a:uFill>
              <a:solidFill>
                <a:srgbClr val="ffffff"/>
              </a:solidFill>
            </a:uFill>
            <a:latin typeface="Times New Roman"/>
          </a:endParaRPr>
        </a:p>
        <a:p>
          <a:r>
            <a:rPr lang="en-AU" sz="1500" spc="-1" strike="noStrike">
              <a:solidFill>
                <a:srgbClr val="000000"/>
              </a:solidFill>
              <a:uFill>
                <a:solidFill>
                  <a:srgbClr val="ffffff"/>
                </a:solidFill>
              </a:uFill>
              <a:latin typeface="Calibri"/>
            </a:rPr>
            <a:t>The information in this document is provided for information purposes only, and is not intended to provide, and should not be relied on for financial or legal advice. The information herein is presented “as is” and without representations or warranties of any kind. The Parties shall not be liable for loss or damage, direct, indirect or consequential, arising from any use of the Data or action taken in reliance upon the Data. </a:t>
          </a:r>
          <a:endParaRPr lang="en-AU" sz="1200" spc="-1" strike="noStrike">
            <a:solidFill>
              <a:srgbClr val="000000"/>
            </a:solidFill>
            <a:uFill>
              <a:solidFill>
                <a:srgbClr val="ffffff"/>
              </a:solidFill>
            </a:uFill>
            <a:latin typeface="Times New Roman"/>
          </a:endParaRPr>
        </a:p>
        <a:p>
          <a:r>
            <a:rPr lang="en-AU" sz="1500" spc="-1" strike="noStrike">
              <a:solidFill>
                <a:srgbClr val="000000"/>
              </a:solidFill>
              <a:uFill>
                <a:solidFill>
                  <a:srgbClr val="ffffff"/>
                </a:solidFill>
              </a:uFill>
              <a:latin typeface="Calibri"/>
            </a:rPr>
            <a:t> </a:t>
          </a:r>
          <a:endParaRPr lang="en-AU" sz="1200" spc="-1" strike="noStrike">
            <a:solidFill>
              <a:srgbClr val="000000"/>
            </a:solidFill>
            <a:uFill>
              <a:solidFill>
                <a:srgbClr val="ffffff"/>
              </a:solidFill>
            </a:uFill>
            <a:latin typeface="Times New Roman"/>
          </a:endParaRPr>
        </a:p>
        <a:p>
          <a:r>
            <a:rPr lang="en-AU" sz="1500" spc="-1" strike="noStrike">
              <a:solidFill>
                <a:srgbClr val="000000"/>
              </a:solidFill>
              <a:uFill>
                <a:solidFill>
                  <a:srgbClr val="ffffff"/>
                </a:solidFill>
              </a:uFill>
              <a:latin typeface="Calibri"/>
            </a:rPr>
            <a:t>Options involve risk and are not suitable for all investors. Prior to buying or selling an option, a person must receive a copy of Characteristics and Risks of Standardized Options. Copies are available from your broker, by calling 1-888-OPTIONS or from The Options Clearing Corporation at www.theocc.com. </a:t>
          </a:r>
          <a:endParaRPr lang="en-AU" sz="1200" spc="-1" strike="noStrike">
            <a:solidFill>
              <a:srgbClr val="000000"/>
            </a:solidFill>
            <a:uFill>
              <a:solidFill>
                <a:srgbClr val="ffffff"/>
              </a:solidFill>
            </a:uFill>
            <a:latin typeface="Times New Roman"/>
          </a:endParaRPr>
        </a:p>
        <a:p>
          <a:r>
            <a:rPr lang="en-AU" sz="1500" spc="-1" strike="noStrike">
              <a:solidFill>
                <a:srgbClr val="000000"/>
              </a:solidFill>
              <a:uFill>
                <a:solidFill>
                  <a:srgbClr val="ffffff"/>
                </a:solidFill>
              </a:uFill>
              <a:latin typeface="Calibri"/>
            </a:rPr>
            <a:t> </a:t>
          </a:r>
          <a:endParaRPr lang="en-AU" sz="1200" spc="-1" strike="noStrike">
            <a:solidFill>
              <a:srgbClr val="000000"/>
            </a:solidFill>
            <a:uFill>
              <a:solidFill>
                <a:srgbClr val="ffffff"/>
              </a:solidFill>
            </a:uFill>
            <a:latin typeface="Times New Roman"/>
          </a:endParaRPr>
        </a:p>
        <a:p>
          <a:r>
            <a:rPr lang="en-AU" sz="1500" spc="-1" strike="noStrike">
              <a:solidFill>
                <a:srgbClr val="000000"/>
              </a:solidFill>
              <a:uFill>
                <a:solidFill>
                  <a:srgbClr val="ffffff"/>
                </a:solidFill>
              </a:uFill>
              <a:latin typeface="Calibri"/>
            </a:rPr>
            <a:t>No statement within this document should be construed as a recommendation to buy or sell a security or futures contract or to provide investment advice. </a:t>
          </a:r>
          <a:endParaRPr lang="en-AU" sz="1200" spc="-1" strike="noStrike">
            <a:solidFill>
              <a:srgbClr val="000000"/>
            </a:solidFill>
            <a:uFill>
              <a:solidFill>
                <a:srgbClr val="ffffff"/>
              </a:solidFill>
            </a:uFill>
            <a:latin typeface="Times New Roman"/>
          </a:endParaRPr>
        </a:p>
        <a:p>
          <a:r>
            <a:rPr lang="en-AU" sz="1100" spc="-1" strike="noStrike">
              <a:solidFill>
                <a:srgbClr val="000000"/>
              </a:solidFill>
              <a:uFill>
                <a:solidFill>
                  <a:srgbClr val="ffffff"/>
                </a:solidFill>
              </a:uFill>
              <a:latin typeface="Calibri"/>
            </a:rPr>
            <a:t> </a:t>
          </a:r>
          <a:endParaRPr lang="en-AU" sz="1200" spc="-1" strike="noStrike">
            <a:solidFill>
              <a:srgbClr val="000000"/>
            </a:solidFill>
            <a:uFill>
              <a:solidFill>
                <a:srgbClr val="ffffff"/>
              </a:solidFill>
            </a:uFill>
            <a:latin typeface="Times New Roman"/>
          </a:endParaRPr>
        </a:p>
        <a:p>
          <a:r>
            <a:rPr lang="en-AU" sz="1100" spc="-1" strike="noStrike">
              <a:solidFill>
                <a:srgbClr val="000000"/>
              </a:solidFill>
              <a:uFill>
                <a:solidFill>
                  <a:srgbClr val="ffffff"/>
                </a:solidFill>
              </a:uFill>
              <a:latin typeface="Calibri"/>
            </a:rPr>
            <a:t>Copyright © 2015 T3 Index. All rights reserved.</a:t>
          </a:r>
          <a:endParaRPr lang="en-AU" sz="1200" spc="-1" strike="noStrike">
            <a:solidFill>
              <a:srgbClr val="000000"/>
            </a:solidFill>
            <a:uFill>
              <a:solidFill>
                <a:srgbClr val="ffffff"/>
              </a:solidFill>
            </a:uFill>
            <a:latin typeface="Times New Roman"/>
          </a:endParaRPr>
        </a:p>
        <a:p>
          <a:endParaRPr lang="en-AU" sz="12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3:Q113"/>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L11" activeCellId="0" sqref="L11"/>
    </sheetView>
  </sheetViews>
  <sheetFormatPr defaultRowHeight="12.75"/>
  <cols>
    <col collapsed="false" hidden="false" max="1025" min="1" style="0" width="11.3418367346939"/>
  </cols>
  <sheetData>
    <row r="3" customFormat="false" ht="12.75" hidden="false" customHeight="false" outlineLevel="0" collapsed="false">
      <c r="A3" s="0" t="s">
        <v>0</v>
      </c>
      <c r="I3" s="0" t="s">
        <v>1</v>
      </c>
      <c r="P3" s="0" t="s">
        <v>2</v>
      </c>
      <c r="Q3" s="0" t="n">
        <f aca="false">30/365</f>
        <v>0.0821917808219178</v>
      </c>
    </row>
    <row r="4" customFormat="false" ht="12.75" hidden="false" customHeight="false" outlineLevel="0" collapsed="false">
      <c r="P4" s="1" t="s">
        <v>3</v>
      </c>
      <c r="Q4" s="2" t="n">
        <f aca="false">100*SQRT(t_1/t_M * (t_2-t_M)/(t_2-t_1) * sigma_1 + t_2/t_M * (t_M - t_1)/(t_2 - t_1) * sigma_2)</f>
        <v>15.6957179649572</v>
      </c>
    </row>
    <row r="5" customFormat="false" ht="12.75" hidden="false" customHeight="false" outlineLevel="0" collapsed="false">
      <c r="A5" s="0" t="s">
        <v>4</v>
      </c>
      <c r="B5" s="0" t="n">
        <v>0.0025</v>
      </c>
      <c r="I5" s="0" t="s">
        <v>4</v>
      </c>
      <c r="J5" s="0" t="n">
        <v>0.004</v>
      </c>
    </row>
    <row r="6" customFormat="false" ht="12.75" hidden="false" customHeight="false" outlineLevel="0" collapsed="false">
      <c r="A6" s="0" t="s">
        <v>5</v>
      </c>
      <c r="B6" s="0" t="n">
        <v>7</v>
      </c>
      <c r="I6" s="0" t="s">
        <v>5</v>
      </c>
      <c r="J6" s="0" t="n">
        <v>35</v>
      </c>
    </row>
    <row r="7" customFormat="false" ht="12.75" hidden="false" customHeight="false" outlineLevel="0" collapsed="false">
      <c r="A7" s="0" t="s">
        <v>6</v>
      </c>
      <c r="B7" s="3" t="n">
        <f aca="false">B6/365</f>
        <v>0.0191780821917808</v>
      </c>
      <c r="I7" s="0" t="s">
        <v>6</v>
      </c>
      <c r="J7" s="3" t="n">
        <f aca="false">J6/365</f>
        <v>0.0958904109589041</v>
      </c>
    </row>
    <row r="11" customFormat="false" ht="12.75" hidden="false" customHeight="false" outlineLevel="0" collapsed="false">
      <c r="A11" s="0" t="s">
        <v>7</v>
      </c>
      <c r="B11" s="4" t="n">
        <f aca="false">1/t_1*(2*EXP(r_1*t_1)*SUM(G41:G70) - (EXP(r_1*t_1)*(B62-C62)/K_ATM_1)^2)</f>
        <v>0.0121817259188862</v>
      </c>
      <c r="I11" s="0" t="s">
        <v>8</v>
      </c>
      <c r="J11" s="4" t="n">
        <f aca="false">1/t_2*(2*EXP(r_2*t_2)*SUM(O30:O108) - (EXP(r_2*t_2)*(J90-K90)/K_ATM_2)^2)</f>
        <v>0.0251770271272291</v>
      </c>
    </row>
    <row r="14" customFormat="false" ht="12.75" hidden="false" customHeight="false" outlineLevel="0" collapsed="false">
      <c r="A14" s="0" t="s">
        <v>9</v>
      </c>
      <c r="B14" s="0" t="s">
        <v>10</v>
      </c>
      <c r="C14" s="0" t="s">
        <v>11</v>
      </c>
      <c r="E14" s="0" t="s">
        <v>12</v>
      </c>
      <c r="F14" s="0" t="s">
        <v>13</v>
      </c>
      <c r="G14" s="0" t="s">
        <v>14</v>
      </c>
      <c r="I14" s="0" t="s">
        <v>9</v>
      </c>
      <c r="J14" s="0" t="s">
        <v>10</v>
      </c>
      <c r="K14" s="0" t="s">
        <v>11</v>
      </c>
      <c r="M14" s="0" t="s">
        <v>12</v>
      </c>
      <c r="N14" s="0" t="s">
        <v>13</v>
      </c>
      <c r="O14" s="0" t="s">
        <v>14</v>
      </c>
    </row>
    <row r="15" customFormat="false" ht="12.8" hidden="false" customHeight="false" outlineLevel="0" collapsed="false">
      <c r="A15" s="5" t="n">
        <v>186</v>
      </c>
      <c r="B15" s="5" t="n">
        <v>23.81</v>
      </c>
      <c r="C15" s="5" t="n">
        <v>0.02</v>
      </c>
      <c r="I15" s="5" t="n">
        <v>110</v>
      </c>
      <c r="J15" s="5" t="n">
        <v>99.81</v>
      </c>
      <c r="K15" s="5" t="n">
        <v>0.01</v>
      </c>
    </row>
    <row r="16" customFormat="false" ht="12.8" hidden="false" customHeight="false" outlineLevel="0" collapsed="false">
      <c r="A16" s="5" t="n">
        <v>187</v>
      </c>
      <c r="B16" s="5" t="n">
        <v>22.71</v>
      </c>
      <c r="C16" s="5" t="n">
        <v>0.02</v>
      </c>
      <c r="I16" s="5" t="n">
        <v>115</v>
      </c>
      <c r="J16" s="5" t="n">
        <v>94.83</v>
      </c>
      <c r="K16" s="5" t="n">
        <v>0.01</v>
      </c>
    </row>
    <row r="17" customFormat="false" ht="12.8" hidden="false" customHeight="false" outlineLevel="0" collapsed="false">
      <c r="A17" s="5" t="n">
        <v>187.5</v>
      </c>
      <c r="B17" s="5" t="n">
        <v>22.18</v>
      </c>
      <c r="C17" s="5" t="n">
        <v>0.02</v>
      </c>
      <c r="I17" s="5" t="n">
        <v>120</v>
      </c>
      <c r="J17" s="5" t="n">
        <v>89.84</v>
      </c>
      <c r="K17" s="5" t="n">
        <v>0.04</v>
      </c>
    </row>
    <row r="18" customFormat="false" ht="12.8" hidden="false" customHeight="false" outlineLevel="0" collapsed="false">
      <c r="A18" s="5" t="n">
        <v>188</v>
      </c>
      <c r="B18" s="5" t="n">
        <v>21.81</v>
      </c>
      <c r="C18" s="5" t="n">
        <v>0.02</v>
      </c>
      <c r="I18" s="5" t="n">
        <v>125</v>
      </c>
      <c r="J18" s="5" t="n">
        <v>84.84</v>
      </c>
      <c r="K18" s="5" t="n">
        <v>0.02</v>
      </c>
    </row>
    <row r="19" customFormat="false" ht="12.8" hidden="false" customHeight="false" outlineLevel="0" collapsed="false">
      <c r="A19" s="5" t="n">
        <v>188.5</v>
      </c>
      <c r="B19" s="5" t="n">
        <v>21.19</v>
      </c>
      <c r="C19" s="5" t="n">
        <v>0.02</v>
      </c>
      <c r="I19" s="5" t="n">
        <v>130</v>
      </c>
      <c r="J19" s="5" t="n">
        <v>79.83</v>
      </c>
      <c r="K19" s="5" t="n">
        <v>0.01</v>
      </c>
      <c r="M19" s="6"/>
    </row>
    <row r="20" customFormat="false" ht="12.8" hidden="false" customHeight="false" outlineLevel="0" collapsed="false">
      <c r="A20" s="5" t="n">
        <v>189</v>
      </c>
      <c r="B20" s="5" t="n">
        <v>20.69</v>
      </c>
      <c r="C20" s="5" t="n">
        <v>0.02</v>
      </c>
      <c r="I20" s="5" t="n">
        <v>135</v>
      </c>
      <c r="J20" s="5" t="n">
        <v>74.85</v>
      </c>
      <c r="K20" s="5" t="n">
        <v>0.02</v>
      </c>
      <c r="M20" s="6"/>
    </row>
    <row r="21" customFormat="false" ht="12.8" hidden="false" customHeight="false" outlineLevel="0" collapsed="false">
      <c r="A21" s="5" t="n">
        <v>189.5</v>
      </c>
      <c r="B21" s="5" t="n">
        <v>20.19</v>
      </c>
      <c r="C21" s="5" t="n">
        <v>0.02</v>
      </c>
      <c r="I21" s="5" t="n">
        <v>140</v>
      </c>
      <c r="J21" s="5" t="n">
        <v>69.84</v>
      </c>
      <c r="K21" s="5" t="n">
        <v>0.04</v>
      </c>
      <c r="M21" s="6"/>
    </row>
    <row r="22" customFormat="false" ht="12.8" hidden="false" customHeight="false" outlineLevel="0" collapsed="false">
      <c r="A22" s="5" t="n">
        <v>190</v>
      </c>
      <c r="B22" s="5" t="n">
        <v>19.89</v>
      </c>
      <c r="C22" s="5" t="n">
        <v>0.02</v>
      </c>
      <c r="I22" s="5" t="n">
        <v>141</v>
      </c>
      <c r="J22" s="5" t="n">
        <v>68.86</v>
      </c>
      <c r="K22" s="5" t="n">
        <v>0.03</v>
      </c>
      <c r="M22" s="6"/>
    </row>
    <row r="23" customFormat="false" ht="12.8" hidden="false" customHeight="false" outlineLevel="0" collapsed="false">
      <c r="A23" s="5" t="n">
        <v>190.5</v>
      </c>
      <c r="B23" s="5" t="n">
        <v>19.2</v>
      </c>
      <c r="C23" s="5" t="n">
        <v>0.03</v>
      </c>
      <c r="I23" s="5" t="n">
        <v>142</v>
      </c>
      <c r="J23" s="5" t="n">
        <v>67.86</v>
      </c>
      <c r="K23" s="5" t="n">
        <v>0.03</v>
      </c>
      <c r="M23" s="6"/>
    </row>
    <row r="24" customFormat="false" ht="12.8" hidden="false" customHeight="false" outlineLevel="0" collapsed="false">
      <c r="A24" s="5" t="n">
        <v>191</v>
      </c>
      <c r="B24" s="5" t="n">
        <v>18.83</v>
      </c>
      <c r="C24" s="5" t="n">
        <v>0.03</v>
      </c>
      <c r="I24" s="5" t="n">
        <v>143</v>
      </c>
      <c r="J24" s="5" t="n">
        <v>66.86</v>
      </c>
      <c r="K24" s="5" t="n">
        <v>0.03</v>
      </c>
      <c r="M24" s="6"/>
    </row>
    <row r="25" customFormat="false" ht="12.8" hidden="false" customHeight="false" outlineLevel="0" collapsed="false">
      <c r="A25" s="5" t="n">
        <v>191.5</v>
      </c>
      <c r="B25" s="5" t="n">
        <v>18.84</v>
      </c>
      <c r="C25" s="5" t="n">
        <v>0.02</v>
      </c>
      <c r="I25" s="5" t="n">
        <v>144</v>
      </c>
      <c r="J25" s="5" t="n">
        <v>65.85</v>
      </c>
      <c r="K25" s="5" t="n">
        <v>0.03</v>
      </c>
      <c r="M25" s="6"/>
    </row>
    <row r="26" customFormat="false" ht="12.8" hidden="false" customHeight="false" outlineLevel="0" collapsed="false">
      <c r="A26" s="5" t="n">
        <v>192</v>
      </c>
      <c r="B26" s="5" t="n">
        <v>17.83</v>
      </c>
      <c r="C26" s="5" t="n">
        <v>0.03</v>
      </c>
      <c r="I26" s="5" t="n">
        <v>145</v>
      </c>
      <c r="J26" s="5" t="n">
        <v>64.87</v>
      </c>
      <c r="K26" s="5" t="n">
        <v>0.04</v>
      </c>
      <c r="M26" s="6"/>
    </row>
    <row r="27" customFormat="false" ht="12.8" hidden="false" customHeight="false" outlineLevel="0" collapsed="false">
      <c r="A27" s="5" t="n">
        <v>192.5</v>
      </c>
      <c r="B27" s="5" t="n">
        <v>17.33</v>
      </c>
      <c r="C27" s="5" t="n">
        <v>0.02</v>
      </c>
      <c r="I27" s="5" t="n">
        <v>146</v>
      </c>
      <c r="J27" s="5" t="n">
        <v>63.85</v>
      </c>
      <c r="K27" s="5" t="n">
        <v>0.03</v>
      </c>
      <c r="M27" s="6"/>
    </row>
    <row r="28" customFormat="false" ht="12.8" hidden="false" customHeight="false" outlineLevel="0" collapsed="false">
      <c r="A28" s="5" t="n">
        <v>193</v>
      </c>
      <c r="B28" s="5" t="n">
        <v>16.91</v>
      </c>
      <c r="C28" s="5" t="n">
        <v>0.03</v>
      </c>
      <c r="I28" s="5" t="n">
        <v>147</v>
      </c>
      <c r="J28" s="5" t="n">
        <v>62.87</v>
      </c>
      <c r="K28" s="5" t="n">
        <v>0.04</v>
      </c>
      <c r="M28" s="6"/>
    </row>
    <row r="29" customFormat="false" ht="12.8" hidden="false" customHeight="false" outlineLevel="0" collapsed="false">
      <c r="A29" s="5" t="n">
        <v>193.5</v>
      </c>
      <c r="B29" s="5" t="n">
        <v>16.19</v>
      </c>
      <c r="C29" s="5" t="n">
        <v>0.02</v>
      </c>
      <c r="I29" s="5" t="n">
        <v>148</v>
      </c>
      <c r="J29" s="5" t="n">
        <v>61.87</v>
      </c>
      <c r="K29" s="5" t="n">
        <v>0.04</v>
      </c>
      <c r="L29" s="0" t="s">
        <v>15</v>
      </c>
      <c r="M29" s="6"/>
    </row>
    <row r="30" customFormat="false" ht="12.8" hidden="false" customHeight="false" outlineLevel="0" collapsed="false">
      <c r="A30" s="5" t="n">
        <v>194</v>
      </c>
      <c r="B30" s="5" t="n">
        <v>15.54</v>
      </c>
      <c r="C30" s="5" t="n">
        <v>0.03</v>
      </c>
      <c r="I30" s="0" t="n">
        <v>149</v>
      </c>
      <c r="J30" s="0" t="n">
        <v>60.57</v>
      </c>
      <c r="K30" s="0" t="n">
        <v>0.04</v>
      </c>
      <c r="M30" s="6" t="n">
        <f aca="false">IF(I30&lt;K_ATM_2,K30,J30)</f>
        <v>0.04</v>
      </c>
      <c r="N30" s="0" t="n">
        <f aca="false">((I30-I29)+(I31-I30))/2</f>
        <v>1</v>
      </c>
      <c r="O30" s="0" t="n">
        <f aca="false">M30*N30/I30^2</f>
        <v>1.80172064321427E-006</v>
      </c>
    </row>
    <row r="31" customFormat="false" ht="12.8" hidden="false" customHeight="false" outlineLevel="0" collapsed="false">
      <c r="A31" s="5" t="n">
        <v>194.5</v>
      </c>
      <c r="B31" s="5" t="n">
        <v>15.32</v>
      </c>
      <c r="C31" s="5" t="n">
        <v>0.03</v>
      </c>
      <c r="I31" s="0" t="n">
        <v>150</v>
      </c>
      <c r="J31" s="0" t="n">
        <v>59.84</v>
      </c>
      <c r="K31" s="0" t="n">
        <v>0.04</v>
      </c>
      <c r="M31" s="6" t="n">
        <f aca="false">IF(I31&lt;K_ATM_2,K31,J31)</f>
        <v>0.04</v>
      </c>
      <c r="N31" s="0" t="n">
        <f aca="false">((I31-I30)+(I32-I31))/2</f>
        <v>1</v>
      </c>
      <c r="O31" s="0" t="n">
        <f aca="false">M31*N31/I31^2</f>
        <v>1.77777777777778E-006</v>
      </c>
    </row>
    <row r="32" customFormat="false" ht="12.8" hidden="false" customHeight="false" outlineLevel="0" collapsed="false">
      <c r="A32" s="5" t="n">
        <v>195</v>
      </c>
      <c r="B32" s="5" t="n">
        <v>14.83</v>
      </c>
      <c r="C32" s="5" t="n">
        <v>0.03</v>
      </c>
      <c r="I32" s="0" t="n">
        <v>151</v>
      </c>
      <c r="J32" s="0" t="n">
        <v>58.88</v>
      </c>
      <c r="K32" s="0" t="n">
        <v>0.06</v>
      </c>
      <c r="M32" s="6" t="n">
        <f aca="false">IF(I32&lt;K_ATM_2,K32,J32)</f>
        <v>0.06</v>
      </c>
      <c r="N32" s="0" t="n">
        <f aca="false">((I32-I31)+(I33-I32))/2</f>
        <v>1</v>
      </c>
      <c r="O32" s="0" t="n">
        <f aca="false">M32*N32/I32^2</f>
        <v>2.63146353230121E-006</v>
      </c>
    </row>
    <row r="33" customFormat="false" ht="12.8" hidden="false" customHeight="false" outlineLevel="0" collapsed="false">
      <c r="A33" s="5" t="n">
        <v>195.5</v>
      </c>
      <c r="B33" s="5" t="n">
        <v>14.97</v>
      </c>
      <c r="C33" s="5" t="n">
        <v>0.02</v>
      </c>
      <c r="I33" s="0" t="n">
        <v>152</v>
      </c>
      <c r="J33" s="0" t="n">
        <v>57.88</v>
      </c>
      <c r="K33" s="0" t="n">
        <v>0.06</v>
      </c>
      <c r="M33" s="6" t="n">
        <f aca="false">IF(I33&lt;K_ATM_2,K33,J33)</f>
        <v>0.06</v>
      </c>
      <c r="N33" s="0" t="n">
        <f aca="false">((I33-I32)+(I34-I33))/2</f>
        <v>1</v>
      </c>
      <c r="O33" s="0" t="n">
        <f aca="false">M33*N33/I33^2</f>
        <v>2.59695290858726E-006</v>
      </c>
    </row>
    <row r="34" customFormat="false" ht="12.8" hidden="false" customHeight="false" outlineLevel="0" collapsed="false">
      <c r="A34" s="5" t="n">
        <v>196</v>
      </c>
      <c r="B34" s="5" t="n">
        <v>13.83</v>
      </c>
      <c r="C34" s="5" t="n">
        <v>0.04</v>
      </c>
      <c r="I34" s="0" t="n">
        <v>153</v>
      </c>
      <c r="J34" s="0" t="n">
        <v>56.58</v>
      </c>
      <c r="K34" s="0" t="n">
        <v>0.06</v>
      </c>
      <c r="M34" s="6" t="n">
        <f aca="false">IF(I34&lt;K_ATM_2,K34,J34)</f>
        <v>0.06</v>
      </c>
      <c r="N34" s="0" t="n">
        <f aca="false">((I34-I33)+(I35-I34))/2</f>
        <v>1</v>
      </c>
      <c r="O34" s="0" t="n">
        <f aca="false">M34*N34/I34^2</f>
        <v>2.56311674996796E-006</v>
      </c>
    </row>
    <row r="35" customFormat="false" ht="12.8" hidden="false" customHeight="false" outlineLevel="0" collapsed="false">
      <c r="A35" s="5" t="n">
        <v>196.5</v>
      </c>
      <c r="B35" s="5" t="n">
        <v>13.32</v>
      </c>
      <c r="C35" s="5" t="n">
        <v>0.03</v>
      </c>
      <c r="I35" s="0" t="n">
        <v>154</v>
      </c>
      <c r="J35" s="0" t="n">
        <v>55.86</v>
      </c>
      <c r="K35" s="0" t="n">
        <v>0.06</v>
      </c>
      <c r="M35" s="6" t="n">
        <f aca="false">IF(I35&lt;K_ATM_2,K35,J35)</f>
        <v>0.06</v>
      </c>
      <c r="N35" s="0" t="n">
        <f aca="false">((I35-I34)+(I36-I35))/2</f>
        <v>1</v>
      </c>
      <c r="O35" s="0" t="n">
        <f aca="false">M35*N35/I35^2</f>
        <v>2.52993759487266E-006</v>
      </c>
    </row>
    <row r="36" customFormat="false" ht="12.8" hidden="false" customHeight="false" outlineLevel="0" collapsed="false">
      <c r="A36" s="5" t="n">
        <v>197</v>
      </c>
      <c r="B36" s="5" t="n">
        <v>12.82</v>
      </c>
      <c r="C36" s="5" t="n">
        <v>0.04</v>
      </c>
      <c r="I36" s="0" t="n">
        <v>155</v>
      </c>
      <c r="J36" s="0" t="n">
        <v>54.7</v>
      </c>
      <c r="K36" s="0" t="n">
        <v>0.07</v>
      </c>
      <c r="M36" s="6" t="n">
        <f aca="false">IF(I36&lt;K_ATM_2,K36,J36)</f>
        <v>0.07</v>
      </c>
      <c r="N36" s="0" t="n">
        <f aca="false">((I36-I35)+(I37-I36))/2</f>
        <v>1</v>
      </c>
      <c r="O36" s="0" t="n">
        <f aca="false">M36*N36/I36^2</f>
        <v>2.91363163371488E-006</v>
      </c>
    </row>
    <row r="37" customFormat="false" ht="12.8" hidden="false" customHeight="false" outlineLevel="0" collapsed="false">
      <c r="A37" s="5" t="n">
        <v>197.5</v>
      </c>
      <c r="B37" s="5" t="n">
        <v>12.32</v>
      </c>
      <c r="C37" s="5" t="n">
        <v>0.03</v>
      </c>
      <c r="I37" s="0" t="n">
        <v>156</v>
      </c>
      <c r="J37" s="0" t="n">
        <v>53.59</v>
      </c>
      <c r="K37" s="0" t="n">
        <v>0.06</v>
      </c>
      <c r="M37" s="6" t="n">
        <f aca="false">IF(I37&lt;K_ATM_2,K37,J37)</f>
        <v>0.06</v>
      </c>
      <c r="N37" s="0" t="n">
        <f aca="false">((I37-I36)+(I38-I37))/2</f>
        <v>1</v>
      </c>
      <c r="O37" s="0" t="n">
        <f aca="false">M37*N37/I37^2</f>
        <v>2.465483234714E-006</v>
      </c>
    </row>
    <row r="38" customFormat="false" ht="12.8" hidden="false" customHeight="false" outlineLevel="0" collapsed="false">
      <c r="A38" s="5" t="n">
        <v>198</v>
      </c>
      <c r="B38" s="5" t="n">
        <v>11.83</v>
      </c>
      <c r="C38" s="5" t="n">
        <v>0.04</v>
      </c>
      <c r="I38" s="0" t="n">
        <v>157</v>
      </c>
      <c r="J38" s="0" t="n">
        <v>52.9</v>
      </c>
      <c r="K38" s="0" t="n">
        <v>0.07</v>
      </c>
      <c r="M38" s="6" t="n">
        <f aca="false">IF(I38&lt;K_ATM_2,K38,J38)</f>
        <v>0.07</v>
      </c>
      <c r="N38" s="0" t="n">
        <f aca="false">((I38-I37)+(I39-I38))/2</f>
        <v>1</v>
      </c>
      <c r="O38" s="0" t="n">
        <f aca="false">M38*N38/I38^2</f>
        <v>2.83987180007303E-006</v>
      </c>
    </row>
    <row r="39" customFormat="false" ht="12.8" hidden="false" customHeight="false" outlineLevel="0" collapsed="false">
      <c r="A39" s="5" t="n">
        <v>198.5</v>
      </c>
      <c r="B39" s="5" t="n">
        <v>10.62</v>
      </c>
      <c r="C39" s="5" t="n">
        <v>0.03</v>
      </c>
      <c r="I39" s="0" t="n">
        <v>158</v>
      </c>
      <c r="J39" s="0" t="n">
        <v>51.87</v>
      </c>
      <c r="K39" s="0" t="n">
        <v>0.06</v>
      </c>
      <c r="M39" s="6" t="n">
        <f aca="false">IF(I39&lt;K_ATM_2,K39,J39)</f>
        <v>0.06</v>
      </c>
      <c r="N39" s="0" t="n">
        <f aca="false">((I39-I38)+(I40-I39))/2</f>
        <v>1</v>
      </c>
      <c r="O39" s="0" t="n">
        <f aca="false">M39*N39/I39^2</f>
        <v>2.4034609838167E-006</v>
      </c>
    </row>
    <row r="40" customFormat="false" ht="12.8" hidden="false" customHeight="false" outlineLevel="0" collapsed="false">
      <c r="A40" s="5" t="n">
        <v>199</v>
      </c>
      <c r="B40" s="5" t="n">
        <v>10.86</v>
      </c>
      <c r="C40" s="5" t="n">
        <v>0.05</v>
      </c>
      <c r="D40" s="0" t="s">
        <v>15</v>
      </c>
      <c r="I40" s="0" t="n">
        <v>159</v>
      </c>
      <c r="J40" s="0" t="n">
        <v>50.86</v>
      </c>
      <c r="K40" s="0" t="n">
        <v>0.06</v>
      </c>
      <c r="M40" s="6" t="n">
        <f aca="false">IF(I40&lt;K_ATM_2,K40,J40)</f>
        <v>0.06</v>
      </c>
      <c r="N40" s="0" t="n">
        <f aca="false">((I40-I39)+(I41-I40))/2</f>
        <v>1</v>
      </c>
      <c r="O40" s="0" t="n">
        <f aca="false">M40*N40/I40^2</f>
        <v>2.37332384003797E-006</v>
      </c>
    </row>
    <row r="41" customFormat="false" ht="12.75" hidden="false" customHeight="false" outlineLevel="0" collapsed="false">
      <c r="A41" s="0" t="n">
        <v>199.5</v>
      </c>
      <c r="B41" s="0" t="n">
        <v>10.35</v>
      </c>
      <c r="C41" s="0" t="n">
        <v>0.04</v>
      </c>
      <c r="E41" s="0" t="n">
        <f aca="false">IF(A41&lt;K_ATM_1,C41, B41)</f>
        <v>0.04</v>
      </c>
      <c r="F41" s="0" t="n">
        <f aca="false">((A41-A40) + (A42-A41))/2</f>
        <v>0.5</v>
      </c>
      <c r="G41" s="0" t="n">
        <f aca="false">E41*F41/A41^2</f>
        <v>5.0250940634795E-007</v>
      </c>
      <c r="I41" s="0" t="n">
        <v>160</v>
      </c>
      <c r="J41" s="0" t="n">
        <v>49.6</v>
      </c>
      <c r="K41" s="0" t="n">
        <v>0.07</v>
      </c>
      <c r="M41" s="6" t="n">
        <f aca="false">IF(I41&lt;K_ATM_2,K41,J41)</f>
        <v>0.07</v>
      </c>
      <c r="N41" s="0" t="n">
        <f aca="false">((I41-I40)+(I42-I41))/2</f>
        <v>1</v>
      </c>
      <c r="O41" s="0" t="n">
        <f aca="false">M41*N41/I41^2</f>
        <v>2.734375E-006</v>
      </c>
    </row>
    <row r="42" customFormat="false" ht="12.75" hidden="false" customHeight="false" outlineLevel="0" collapsed="false">
      <c r="A42" s="0" t="n">
        <v>200</v>
      </c>
      <c r="B42" s="0" t="n">
        <v>9.87</v>
      </c>
      <c r="C42" s="0" t="n">
        <v>0.05</v>
      </c>
      <c r="E42" s="0" t="n">
        <f aca="false">IF(A42&lt;K_ATM_1,C42, B42)</f>
        <v>0.05</v>
      </c>
      <c r="F42" s="0" t="n">
        <f aca="false">((A42-A41) + (A43-A42))/2</f>
        <v>0.5</v>
      </c>
      <c r="G42" s="0" t="n">
        <f aca="false">E42*F42/A42^2</f>
        <v>6.25E-007</v>
      </c>
      <c r="I42" s="0" t="n">
        <v>161</v>
      </c>
      <c r="J42" s="0" t="n">
        <v>48.93</v>
      </c>
      <c r="K42" s="0" t="n">
        <v>0.07</v>
      </c>
      <c r="M42" s="6" t="n">
        <f aca="false">IF(I42&lt;K_ATM_2,K42,J42)</f>
        <v>0.07</v>
      </c>
      <c r="N42" s="0" t="n">
        <f aca="false">((I42-I41)+(I43-I42))/2</f>
        <v>1</v>
      </c>
      <c r="O42" s="0" t="n">
        <f aca="false">M42*N42/I42^2</f>
        <v>2.70051309748852E-006</v>
      </c>
    </row>
    <row r="43" customFormat="false" ht="12.75" hidden="false" customHeight="false" outlineLevel="0" collapsed="false">
      <c r="A43" s="0" t="n">
        <v>200.5</v>
      </c>
      <c r="B43" s="0" t="n">
        <v>9.36</v>
      </c>
      <c r="C43" s="0" t="n">
        <v>0.06</v>
      </c>
      <c r="E43" s="0" t="n">
        <f aca="false">IF(A43&lt;K_ATM_1,C43, B43)</f>
        <v>0.06</v>
      </c>
      <c r="F43" s="0" t="n">
        <f aca="false">((A43-A42) + (A44-A43))/2</f>
        <v>0.5</v>
      </c>
      <c r="G43" s="0" t="n">
        <f aca="false">E43*F43/A43^2</f>
        <v>7.46264015771046E-007</v>
      </c>
      <c r="I43" s="0" t="n">
        <v>162</v>
      </c>
      <c r="J43" s="0" t="n">
        <v>47.92</v>
      </c>
      <c r="K43" s="0" t="n">
        <v>0.08</v>
      </c>
      <c r="M43" s="6" t="n">
        <f aca="false">IF(I43&lt;K_ATM_2,K43,J43)</f>
        <v>0.08</v>
      </c>
      <c r="N43" s="0" t="n">
        <f aca="false">((I43-I42)+(I44-I43))/2</f>
        <v>1</v>
      </c>
      <c r="O43" s="0" t="n">
        <f aca="false">M43*N43/I43^2</f>
        <v>3.04831580551745E-006</v>
      </c>
    </row>
    <row r="44" customFormat="false" ht="12.75" hidden="false" customHeight="false" outlineLevel="0" collapsed="false">
      <c r="A44" s="0" t="n">
        <v>201</v>
      </c>
      <c r="B44" s="0" t="n">
        <v>8.85</v>
      </c>
      <c r="C44" s="0" t="n">
        <v>0.06</v>
      </c>
      <c r="E44" s="0" t="n">
        <f aca="false">IF(A44&lt;K_ATM_1,C44, B44)</f>
        <v>0.06</v>
      </c>
      <c r="F44" s="0" t="n">
        <f aca="false">((A44-A43) + (A45-A44))/2</f>
        <v>0.5</v>
      </c>
      <c r="G44" s="0" t="n">
        <f aca="false">E44*F44/A44^2</f>
        <v>7.42555877329769E-007</v>
      </c>
      <c r="I44" s="0" t="n">
        <v>163</v>
      </c>
      <c r="J44" s="0" t="n">
        <v>46.92</v>
      </c>
      <c r="K44" s="0" t="n">
        <v>0.08</v>
      </c>
      <c r="M44" s="6" t="n">
        <f aca="false">IF(I44&lt;K_ATM_2,K44,J44)</f>
        <v>0.08</v>
      </c>
      <c r="N44" s="0" t="n">
        <f aca="false">((I44-I43)+(I45-I44))/2</f>
        <v>1</v>
      </c>
      <c r="O44" s="0" t="n">
        <f aca="false">M44*N44/I44^2</f>
        <v>3.01102788964583E-006</v>
      </c>
    </row>
    <row r="45" customFormat="false" ht="12.75" hidden="false" customHeight="false" outlineLevel="0" collapsed="false">
      <c r="A45" s="0" t="n">
        <v>201.5</v>
      </c>
      <c r="B45" s="0" t="n">
        <v>8.36</v>
      </c>
      <c r="C45" s="0" t="n">
        <v>0.07</v>
      </c>
      <c r="E45" s="0" t="n">
        <f aca="false">IF(A45&lt;K_ATM_1,C45, B45)</f>
        <v>0.07</v>
      </c>
      <c r="F45" s="0" t="n">
        <f aca="false">((A45-A44) + (A46-A45))/2</f>
        <v>0.5</v>
      </c>
      <c r="G45" s="0" t="n">
        <f aca="false">E45*F45/A45^2</f>
        <v>8.6202119340677E-007</v>
      </c>
      <c r="I45" s="0" t="n">
        <v>164</v>
      </c>
      <c r="J45" s="0" t="n">
        <v>45.62</v>
      </c>
      <c r="K45" s="0" t="n">
        <v>0.08</v>
      </c>
      <c r="M45" s="6" t="n">
        <f aca="false">IF(I45&lt;K_ATM_2,K45,J45)</f>
        <v>0.08</v>
      </c>
      <c r="N45" s="0" t="n">
        <f aca="false">((I45-I44)+(I46-I45))/2</f>
        <v>1</v>
      </c>
      <c r="O45" s="0" t="n">
        <f aca="false">M45*N45/I45^2</f>
        <v>2.97441998810232E-006</v>
      </c>
    </row>
    <row r="46" customFormat="false" ht="12.75" hidden="false" customHeight="false" outlineLevel="0" collapsed="false">
      <c r="A46" s="0" t="n">
        <v>202</v>
      </c>
      <c r="B46" s="0" t="n">
        <v>7.86</v>
      </c>
      <c r="C46" s="0" t="n">
        <v>0.08</v>
      </c>
      <c r="E46" s="0" t="n">
        <f aca="false">IF(A46&lt;K_ATM_1,C46, B46)</f>
        <v>0.08</v>
      </c>
      <c r="F46" s="0" t="n">
        <f aca="false">((A46-A45) + (A47-A46))/2</f>
        <v>0.5</v>
      </c>
      <c r="G46" s="0" t="n">
        <f aca="false">E46*F46/A46^2</f>
        <v>9.80296049406921E-007</v>
      </c>
      <c r="I46" s="0" t="n">
        <v>165</v>
      </c>
      <c r="J46" s="0" t="n">
        <v>44.95</v>
      </c>
      <c r="K46" s="0" t="n">
        <v>0.09</v>
      </c>
      <c r="M46" s="6" t="n">
        <f aca="false">IF(I46&lt;K_ATM_2,K46,J46)</f>
        <v>0.09</v>
      </c>
      <c r="N46" s="0" t="n">
        <f aca="false">((I46-I45)+(I47-I46))/2</f>
        <v>1</v>
      </c>
      <c r="O46" s="0" t="n">
        <f aca="false">M46*N46/I46^2</f>
        <v>3.30578512396694E-006</v>
      </c>
    </row>
    <row r="47" customFormat="false" ht="12.75" hidden="false" customHeight="false" outlineLevel="0" collapsed="false">
      <c r="A47" s="0" t="n">
        <v>202.5</v>
      </c>
      <c r="B47" s="0" t="n">
        <v>7.42</v>
      </c>
      <c r="C47" s="0" t="n">
        <v>0.09</v>
      </c>
      <c r="E47" s="0" t="n">
        <f aca="false">IF(A47&lt;K_ATM_1,C47, B47)</f>
        <v>0.09</v>
      </c>
      <c r="F47" s="0" t="n">
        <f aca="false">((A47-A46) + (A48-A47))/2</f>
        <v>0.5</v>
      </c>
      <c r="G47" s="0" t="n">
        <f aca="false">E47*F47/A47^2</f>
        <v>1.09739368998628E-006</v>
      </c>
      <c r="I47" s="0" t="n">
        <v>166</v>
      </c>
      <c r="J47" s="0" t="n">
        <v>43.94</v>
      </c>
      <c r="K47" s="0" t="n">
        <v>0.09</v>
      </c>
      <c r="M47" s="6" t="n">
        <f aca="false">IF(I47&lt;K_ATM_2,K47,J47)</f>
        <v>0.09</v>
      </c>
      <c r="N47" s="0" t="n">
        <f aca="false">((I47-I46)+(I48-I47))/2</f>
        <v>1</v>
      </c>
      <c r="O47" s="0" t="n">
        <f aca="false">M47*N47/I47^2</f>
        <v>3.2660763536072E-006</v>
      </c>
    </row>
    <row r="48" customFormat="false" ht="12.75" hidden="false" customHeight="false" outlineLevel="0" collapsed="false">
      <c r="A48" s="0" t="n">
        <v>203</v>
      </c>
      <c r="B48" s="0" t="n">
        <v>6.91</v>
      </c>
      <c r="C48" s="0" t="n">
        <v>0.1</v>
      </c>
      <c r="E48" s="0" t="n">
        <f aca="false">IF(A48&lt;K_ATM_1,C48, B48)</f>
        <v>0.1</v>
      </c>
      <c r="F48" s="0" t="n">
        <f aca="false">((A48-A47) + (A49-A48))/2</f>
        <v>0.5</v>
      </c>
      <c r="G48" s="0" t="n">
        <f aca="false">E48*F48/A48^2</f>
        <v>1.21332718580893E-006</v>
      </c>
      <c r="I48" s="0" t="n">
        <v>167</v>
      </c>
      <c r="J48" s="0" t="n">
        <v>42.63</v>
      </c>
      <c r="K48" s="0" t="n">
        <v>0.1</v>
      </c>
      <c r="M48" s="6" t="n">
        <f aca="false">IF(I48&lt;K_ATM_2,K48,J48)</f>
        <v>0.1</v>
      </c>
      <c r="N48" s="0" t="n">
        <f aca="false">((I48-I47)+(I49-I48))/2</f>
        <v>1</v>
      </c>
      <c r="O48" s="0" t="n">
        <f aca="false">M48*N48/I48^2</f>
        <v>3.58564308508731E-006</v>
      </c>
    </row>
    <row r="49" customFormat="false" ht="12.75" hidden="false" customHeight="false" outlineLevel="0" collapsed="false">
      <c r="A49" s="0" t="n">
        <v>203.5</v>
      </c>
      <c r="B49" s="0" t="n">
        <v>6.44</v>
      </c>
      <c r="C49" s="0" t="n">
        <v>0.11</v>
      </c>
      <c r="E49" s="0" t="n">
        <f aca="false">IF(A49&lt;K_ATM_1,C49, B49)</f>
        <v>0.11</v>
      </c>
      <c r="F49" s="0" t="n">
        <f aca="false">((A49-A48) + (A50-A49))/2</f>
        <v>0.5</v>
      </c>
      <c r="G49" s="0" t="n">
        <f aca="false">E49*F49/A49^2</f>
        <v>1.32810943621754E-006</v>
      </c>
      <c r="I49" s="0" t="n">
        <v>168</v>
      </c>
      <c r="J49" s="0" t="n">
        <v>41.64</v>
      </c>
      <c r="K49" s="0" t="n">
        <v>0.11</v>
      </c>
      <c r="M49" s="6" t="n">
        <f aca="false">IF(I49&lt;K_ATM_2,K49,J49)</f>
        <v>0.11</v>
      </c>
      <c r="N49" s="0" t="n">
        <f aca="false">((I49-I48)+(I50-I49))/2</f>
        <v>1</v>
      </c>
      <c r="O49" s="0" t="n">
        <f aca="false">M49*N49/I49^2</f>
        <v>3.89739229024943E-006</v>
      </c>
    </row>
    <row r="50" customFormat="false" ht="12.75" hidden="false" customHeight="false" outlineLevel="0" collapsed="false">
      <c r="A50" s="0" t="n">
        <v>204</v>
      </c>
      <c r="B50" s="0" t="n">
        <v>5.96</v>
      </c>
      <c r="C50" s="0" t="n">
        <v>0.13</v>
      </c>
      <c r="E50" s="0" t="n">
        <f aca="false">IF(A50&lt;K_ATM_1,C50, B50)</f>
        <v>0.13</v>
      </c>
      <c r="F50" s="0" t="n">
        <f aca="false">((A50-A49) + (A51-A50))/2</f>
        <v>0.5</v>
      </c>
      <c r="G50" s="0" t="n">
        <f aca="false">E50*F50/A50^2</f>
        <v>1.56189926951173E-006</v>
      </c>
      <c r="I50" s="0" t="n">
        <v>169</v>
      </c>
      <c r="J50" s="0" t="n">
        <v>40.95</v>
      </c>
      <c r="K50" s="0" t="n">
        <v>0.11</v>
      </c>
      <c r="M50" s="6" t="n">
        <f aca="false">IF(I50&lt;K_ATM_2,K50,J50)</f>
        <v>0.11</v>
      </c>
      <c r="N50" s="0" t="n">
        <f aca="false">((I50-I49)+(I51-I50))/2</f>
        <v>1</v>
      </c>
      <c r="O50" s="0" t="n">
        <f aca="false">M50*N50/I50^2</f>
        <v>3.85140576310353E-006</v>
      </c>
    </row>
    <row r="51" customFormat="false" ht="12.75" hidden="false" customHeight="false" outlineLevel="0" collapsed="false">
      <c r="A51" s="0" t="n">
        <v>204.5</v>
      </c>
      <c r="B51" s="0" t="n">
        <v>5.48</v>
      </c>
      <c r="C51" s="0" t="n">
        <v>0.15</v>
      </c>
      <c r="E51" s="0" t="n">
        <f aca="false">IF(A51&lt;K_ATM_1,C51, B51)</f>
        <v>0.15</v>
      </c>
      <c r="F51" s="0" t="n">
        <f aca="false">((A51-A50) + (A52-A51))/2</f>
        <v>0.5</v>
      </c>
      <c r="G51" s="0" t="n">
        <f aca="false">E51*F51/A51^2</f>
        <v>1.7933895660595E-006</v>
      </c>
      <c r="I51" s="0" t="n">
        <v>170</v>
      </c>
      <c r="J51" s="0" t="n">
        <v>39.65</v>
      </c>
      <c r="K51" s="0" t="n">
        <v>0.12</v>
      </c>
      <c r="M51" s="6" t="n">
        <f aca="false">IF(I51&lt;K_ATM_2,K51,J51)</f>
        <v>0.12</v>
      </c>
      <c r="N51" s="0" t="n">
        <f aca="false">((I51-I50)+(I52-I51))/2</f>
        <v>1</v>
      </c>
      <c r="O51" s="0" t="n">
        <f aca="false">M51*N51/I51^2</f>
        <v>4.1522491349481E-006</v>
      </c>
    </row>
    <row r="52" customFormat="false" ht="12.75" hidden="false" customHeight="false" outlineLevel="0" collapsed="false">
      <c r="A52" s="0" t="n">
        <v>205</v>
      </c>
      <c r="B52" s="0" t="n">
        <v>5.01</v>
      </c>
      <c r="C52" s="0" t="n">
        <v>0.19</v>
      </c>
      <c r="E52" s="0" t="n">
        <f aca="false">IF(A52&lt;K_ATM_1,C52, B52)</f>
        <v>0.19</v>
      </c>
      <c r="F52" s="0" t="n">
        <f aca="false">((A52-A51) + (A53-A52))/2</f>
        <v>0.5</v>
      </c>
      <c r="G52" s="0" t="n">
        <f aca="false">E52*F52/A52^2</f>
        <v>2.26055919095776E-006</v>
      </c>
      <c r="I52" s="0" t="n">
        <v>171</v>
      </c>
      <c r="J52" s="0" t="n">
        <v>38.98</v>
      </c>
      <c r="K52" s="0" t="n">
        <v>0.12</v>
      </c>
      <c r="M52" s="6" t="n">
        <f aca="false">IF(I52&lt;K_ATM_2,K52,J52)</f>
        <v>0.12</v>
      </c>
      <c r="N52" s="0" t="n">
        <f aca="false">((I52-I51)+(I53-I52))/2</f>
        <v>1</v>
      </c>
      <c r="O52" s="0" t="n">
        <f aca="false">M52*N52/I52^2</f>
        <v>4.10382681850826E-006</v>
      </c>
    </row>
    <row r="53" customFormat="false" ht="12.75" hidden="false" customHeight="false" outlineLevel="0" collapsed="false">
      <c r="A53" s="0" t="n">
        <v>205.5</v>
      </c>
      <c r="B53" s="0" t="n">
        <v>4.54</v>
      </c>
      <c r="C53" s="0" t="n">
        <v>0.23</v>
      </c>
      <c r="E53" s="0" t="n">
        <f aca="false">IF(A53&lt;K_ATM_1,C53, B53)</f>
        <v>0.23</v>
      </c>
      <c r="F53" s="0" t="n">
        <f aca="false">((A53-A52) + (A54-A53))/2</f>
        <v>0.5</v>
      </c>
      <c r="G53" s="0" t="n">
        <f aca="false">E53*F53/A53^2</f>
        <v>2.72316645058933E-006</v>
      </c>
      <c r="I53" s="0" t="n">
        <v>172</v>
      </c>
      <c r="J53" s="0" t="n">
        <v>37.83</v>
      </c>
      <c r="K53" s="0" t="n">
        <v>0.13</v>
      </c>
      <c r="M53" s="6" t="n">
        <f aca="false">IF(I53&lt;K_ATM_2,K53,J53)</f>
        <v>0.13</v>
      </c>
      <c r="N53" s="0" t="n">
        <f aca="false">((I53-I52)+(I54-I53))/2</f>
        <v>1</v>
      </c>
      <c r="O53" s="0" t="n">
        <f aca="false">M53*N53/I53^2</f>
        <v>4.39426717144402E-006</v>
      </c>
    </row>
    <row r="54" customFormat="false" ht="12.75" hidden="false" customHeight="false" outlineLevel="0" collapsed="false">
      <c r="A54" s="0" t="n">
        <v>206</v>
      </c>
      <c r="B54" s="0" t="n">
        <v>4.11</v>
      </c>
      <c r="C54" s="0" t="n">
        <v>0.28</v>
      </c>
      <c r="E54" s="0" t="n">
        <f aca="false">IF(A54&lt;K_ATM_1,C54, B54)</f>
        <v>0.28</v>
      </c>
      <c r="F54" s="0" t="n">
        <f aca="false">((A54-A53) + (A55-A54))/2</f>
        <v>0.5</v>
      </c>
      <c r="G54" s="0" t="n">
        <f aca="false">E54*F54/A54^2</f>
        <v>3.29908568196814E-006</v>
      </c>
      <c r="I54" s="0" t="n">
        <v>173</v>
      </c>
      <c r="J54" s="0" t="n">
        <v>36.66</v>
      </c>
      <c r="K54" s="0" t="n">
        <v>0.13</v>
      </c>
      <c r="M54" s="6" t="n">
        <f aca="false">IF(I54&lt;K_ATM_2,K54,J54)</f>
        <v>0.13</v>
      </c>
      <c r="N54" s="0" t="n">
        <f aca="false">((I54-I53)+(I55-I54))/2</f>
        <v>1</v>
      </c>
      <c r="O54" s="0" t="n">
        <f aca="false">M54*N54/I54^2</f>
        <v>4.34361321794915E-006</v>
      </c>
    </row>
    <row r="55" customFormat="false" ht="12.75" hidden="false" customHeight="false" outlineLevel="0" collapsed="false">
      <c r="A55" s="0" t="n">
        <v>206.5</v>
      </c>
      <c r="B55" s="0" t="n">
        <v>3.64</v>
      </c>
      <c r="C55" s="0" t="n">
        <v>0.33</v>
      </c>
      <c r="E55" s="0" t="n">
        <f aca="false">IF(A55&lt;K_ATM_1,C55, B55)</f>
        <v>0.33</v>
      </c>
      <c r="F55" s="0" t="n">
        <f aca="false">((A55-A54) + (A56-A55))/2</f>
        <v>0.5</v>
      </c>
      <c r="G55" s="0" t="n">
        <f aca="false">E55*F55/A55^2</f>
        <v>3.86940182565413E-006</v>
      </c>
      <c r="I55" s="0" t="n">
        <v>174</v>
      </c>
      <c r="J55" s="0" t="n">
        <v>35.97</v>
      </c>
      <c r="K55" s="0" t="n">
        <v>0.14</v>
      </c>
      <c r="M55" s="6" t="n">
        <f aca="false">IF(I55&lt;K_ATM_2,K55,J55)</f>
        <v>0.14</v>
      </c>
      <c r="N55" s="0" t="n">
        <f aca="false">((I55-I54)+(I56-I55))/2</f>
        <v>1</v>
      </c>
      <c r="O55" s="0" t="n">
        <f aca="false">M55*N55/I55^2</f>
        <v>4.62412471924957E-006</v>
      </c>
    </row>
    <row r="56" customFormat="false" ht="12.75" hidden="false" customHeight="false" outlineLevel="0" collapsed="false">
      <c r="A56" s="0" t="n">
        <v>207</v>
      </c>
      <c r="B56" s="0" t="n">
        <v>3.22</v>
      </c>
      <c r="C56" s="0" t="n">
        <v>0.41</v>
      </c>
      <c r="E56" s="0" t="n">
        <f aca="false">IF(A56&lt;K_ATM_1,C56, B56)</f>
        <v>0.41</v>
      </c>
      <c r="F56" s="0" t="n">
        <f aca="false">((A56-A55) + (A57-A56))/2</f>
        <v>0.5</v>
      </c>
      <c r="G56" s="0" t="n">
        <f aca="false">E56*F56/A56^2</f>
        <v>4.78424233937782E-006</v>
      </c>
      <c r="I56" s="6" t="n">
        <v>175</v>
      </c>
      <c r="J56" s="6" t="n">
        <v>34.68</v>
      </c>
      <c r="K56" s="6" t="n">
        <v>0.16</v>
      </c>
      <c r="M56" s="6" t="n">
        <f aca="false">IF(I56&lt;K_ATM_2,K56,J56)</f>
        <v>0.16</v>
      </c>
      <c r="N56" s="0" t="n">
        <f aca="false">((I56-I55)+(I57-I56))/2</f>
        <v>1</v>
      </c>
      <c r="O56" s="0" t="n">
        <f aca="false">M56*N56/I56^2</f>
        <v>5.22448979591837E-006</v>
      </c>
    </row>
    <row r="57" customFormat="false" ht="12.75" hidden="false" customHeight="false" outlineLevel="0" collapsed="false">
      <c r="A57" s="0" t="n">
        <v>207.5</v>
      </c>
      <c r="B57" s="0" t="n">
        <v>2.8</v>
      </c>
      <c r="C57" s="0" t="n">
        <v>0.5</v>
      </c>
      <c r="E57" s="0" t="n">
        <f aca="false">IF(A57&lt;K_ATM_1,C57, B57)</f>
        <v>0.5</v>
      </c>
      <c r="F57" s="0" t="n">
        <f aca="false">((A57-A56) + (A58-A57))/2</f>
        <v>0.5</v>
      </c>
      <c r="G57" s="0" t="n">
        <f aca="false">E57*F57/A57^2</f>
        <v>5.80635796196836E-006</v>
      </c>
      <c r="I57" s="0" t="n">
        <v>176</v>
      </c>
      <c r="J57" s="0" t="n">
        <v>33.69</v>
      </c>
      <c r="K57" s="0" t="n">
        <v>0.17</v>
      </c>
      <c r="M57" s="6" t="n">
        <f aca="false">IF(I57&lt;K_ATM_2,K57,J57)</f>
        <v>0.17</v>
      </c>
      <c r="N57" s="0" t="n">
        <f aca="false">((I57-I56)+(I58-I57))/2</f>
        <v>1</v>
      </c>
      <c r="O57" s="0" t="n">
        <f aca="false">M57*N57/I57^2</f>
        <v>5.48811983471074E-006</v>
      </c>
    </row>
    <row r="58" customFormat="false" ht="12.75" hidden="false" customHeight="false" outlineLevel="0" collapsed="false">
      <c r="A58" s="0" t="n">
        <v>208</v>
      </c>
      <c r="B58" s="0" t="n">
        <v>2.41</v>
      </c>
      <c r="C58" s="0" t="n">
        <v>0.6</v>
      </c>
      <c r="E58" s="0" t="n">
        <f aca="false">IF(A58&lt;K_ATM_1,C58, B58)</f>
        <v>0.6</v>
      </c>
      <c r="F58" s="0" t="n">
        <f aca="false">((A58-A57) + (A59-A58))/2</f>
        <v>0.5</v>
      </c>
      <c r="G58" s="0" t="n">
        <f aca="false">E58*F58/A58^2</f>
        <v>6.93417159763314E-006</v>
      </c>
      <c r="I58" s="0" t="n">
        <v>177</v>
      </c>
      <c r="J58" s="0" t="n">
        <v>32.7</v>
      </c>
      <c r="K58" s="0" t="n">
        <v>0.18</v>
      </c>
      <c r="M58" s="6" t="n">
        <f aca="false">IF(I58&lt;K_ATM_2,K58,J58)</f>
        <v>0.18</v>
      </c>
      <c r="N58" s="0" t="n">
        <f aca="false">((I58-I57)+(I59-I58))/2</f>
        <v>1</v>
      </c>
      <c r="O58" s="0" t="n">
        <f aca="false">M58*N58/I58^2</f>
        <v>5.7454754380925E-006</v>
      </c>
    </row>
    <row r="59" customFormat="false" ht="12.75" hidden="false" customHeight="false" outlineLevel="0" collapsed="false">
      <c r="A59" s="0" t="n">
        <v>208.5</v>
      </c>
      <c r="B59" s="0" t="n">
        <v>2.04</v>
      </c>
      <c r="C59" s="0" t="n">
        <v>0.71</v>
      </c>
      <c r="E59" s="0" t="n">
        <f aca="false">IF(A59&lt;K_ATM_1,C59, B59)</f>
        <v>0.71</v>
      </c>
      <c r="F59" s="0" t="n">
        <f aca="false">((A59-A58) + (A60-A59))/2</f>
        <v>0.5</v>
      </c>
      <c r="G59" s="0" t="n">
        <f aca="false">E59*F59/A59^2</f>
        <v>8.16612896732973E-006</v>
      </c>
      <c r="I59" s="0" t="n">
        <v>178</v>
      </c>
      <c r="J59" s="0" t="n">
        <v>31.72</v>
      </c>
      <c r="K59" s="0" t="n">
        <v>0.19</v>
      </c>
      <c r="M59" s="6" t="n">
        <f aca="false">IF(I59&lt;K_ATM_2,K59,J59)</f>
        <v>0.19</v>
      </c>
      <c r="N59" s="0" t="n">
        <f aca="false">((I59-I58)+(I60-I59))/2</f>
        <v>1</v>
      </c>
      <c r="O59" s="0" t="n">
        <f aca="false">M59*N59/I59^2</f>
        <v>5.99671758616336E-006</v>
      </c>
    </row>
    <row r="60" customFormat="false" ht="12.75" hidden="false" customHeight="false" outlineLevel="0" collapsed="false">
      <c r="A60" s="0" t="n">
        <v>209</v>
      </c>
      <c r="B60" s="0" t="n">
        <v>1.68</v>
      </c>
      <c r="C60" s="0" t="n">
        <v>0.88</v>
      </c>
      <c r="E60" s="0" t="n">
        <f aca="false">IF(A60&lt;K_ATM_1,C60, B60)</f>
        <v>0.88</v>
      </c>
      <c r="F60" s="0" t="n">
        <f aca="false">((A60-A59) + (A61-A60))/2</f>
        <v>0.5</v>
      </c>
      <c r="G60" s="0" t="n">
        <f aca="false">E60*F60/A60^2</f>
        <v>1.00730294636112E-005</v>
      </c>
      <c r="I60" s="0" t="n">
        <v>179</v>
      </c>
      <c r="J60" s="0" t="n">
        <v>31.18</v>
      </c>
      <c r="K60" s="0" t="n">
        <v>0.2</v>
      </c>
      <c r="M60" s="6" t="n">
        <f aca="false">IF(I60&lt;K_ATM_2,K60,J60)</f>
        <v>0.2</v>
      </c>
      <c r="N60" s="0" t="n">
        <f aca="false">((I60-I59)+(I61-I60))/2</f>
        <v>1</v>
      </c>
      <c r="O60" s="0" t="n">
        <f aca="false">M60*N60/I60^2</f>
        <v>6.24200243438095E-006</v>
      </c>
    </row>
    <row r="61" customFormat="false" ht="12.75" hidden="false" customHeight="false" outlineLevel="0" collapsed="false">
      <c r="A61" s="0" t="n">
        <v>209.5</v>
      </c>
      <c r="B61" s="0" t="n">
        <v>1.35</v>
      </c>
      <c r="C61" s="0" t="n">
        <v>1.07</v>
      </c>
      <c r="E61" s="0" t="n">
        <f aca="false">IF(A61&lt;K_ATM_1,C61, B61)</f>
        <v>1.07</v>
      </c>
      <c r="F61" s="0" t="n">
        <f aca="false">((A61-A60) + (A62-A61))/2</f>
        <v>0.5</v>
      </c>
      <c r="G61" s="0" t="n">
        <f aca="false">E61*F61/A61^2</f>
        <v>1.2189495389067E-005</v>
      </c>
      <c r="I61" s="0" t="n">
        <v>180</v>
      </c>
      <c r="J61" s="0" t="n">
        <v>30.07</v>
      </c>
      <c r="K61" s="0" t="n">
        <v>0.22</v>
      </c>
      <c r="M61" s="6" t="n">
        <f aca="false">IF(I61&lt;K_ATM_2,K61,J61)</f>
        <v>0.22</v>
      </c>
      <c r="N61" s="0" t="n">
        <f aca="false">((I61-I60)+(I62-I61))/2</f>
        <v>1</v>
      </c>
      <c r="O61" s="0" t="n">
        <f aca="false">M61*N61/I61^2</f>
        <v>6.79012345679012E-006</v>
      </c>
    </row>
    <row r="62" customFormat="false" ht="12.75" hidden="false" customHeight="false" outlineLevel="0" collapsed="false">
      <c r="A62" s="1" t="n">
        <v>210</v>
      </c>
      <c r="B62" s="1" t="n">
        <v>1.09</v>
      </c>
      <c r="C62" s="1" t="n">
        <v>1.29</v>
      </c>
      <c r="D62" s="0" t="s">
        <v>16</v>
      </c>
      <c r="E62" s="0" t="n">
        <f aca="false">(B62+C62)/2</f>
        <v>1.19</v>
      </c>
      <c r="F62" s="0" t="n">
        <f aca="false">((A62-A61) + (A63-A62))/2</f>
        <v>0.5</v>
      </c>
      <c r="G62" s="0" t="n">
        <f aca="false">E62*F62/A62^2</f>
        <v>1.34920634920635E-005</v>
      </c>
      <c r="I62" s="0" t="n">
        <v>181</v>
      </c>
      <c r="J62" s="0" t="n">
        <v>29.47</v>
      </c>
      <c r="K62" s="0" t="n">
        <v>0.23</v>
      </c>
      <c r="M62" s="6" t="n">
        <f aca="false">IF(I62&lt;K_ATM_2,K62,J62)</f>
        <v>0.23</v>
      </c>
      <c r="N62" s="0" t="n">
        <f aca="false">((I62-I61)+(I63-I62))/2</f>
        <v>1</v>
      </c>
      <c r="O62" s="0" t="n">
        <f aca="false">M62*N62/I62^2</f>
        <v>7.02054271847624E-006</v>
      </c>
    </row>
    <row r="63" customFormat="false" ht="12.75" hidden="false" customHeight="false" outlineLevel="0" collapsed="false">
      <c r="A63" s="0" t="n">
        <v>210.5</v>
      </c>
      <c r="B63" s="0" t="n">
        <v>0.82</v>
      </c>
      <c r="C63" s="0" t="n">
        <v>1.53</v>
      </c>
      <c r="E63" s="0" t="n">
        <f aca="false">IF(A63&lt;K_ATM_1,C63, B63)</f>
        <v>0.82</v>
      </c>
      <c r="F63" s="0" t="n">
        <f aca="false">((A63-A62) + (A64-A63))/2</f>
        <v>0.5</v>
      </c>
      <c r="G63" s="0" t="n">
        <f aca="false">E63*F63/A63^2</f>
        <v>9.25293808994533E-006</v>
      </c>
      <c r="I63" s="0" t="n">
        <v>182</v>
      </c>
      <c r="J63" s="0" t="n">
        <v>28.04</v>
      </c>
      <c r="K63" s="0" t="n">
        <v>0.26</v>
      </c>
      <c r="M63" s="6" t="n">
        <f aca="false">IF(I63&lt;K_ATM_2,K63,J63)</f>
        <v>0.26</v>
      </c>
      <c r="N63" s="0" t="n">
        <f aca="false">((I63-I62)+(I64-I63))/2</f>
        <v>1</v>
      </c>
      <c r="O63" s="0" t="n">
        <f aca="false">M63*N63/I63^2</f>
        <v>7.84929356357928E-006</v>
      </c>
    </row>
    <row r="64" customFormat="false" ht="12.75" hidden="false" customHeight="false" outlineLevel="0" collapsed="false">
      <c r="A64" s="0" t="n">
        <v>211</v>
      </c>
      <c r="B64" s="0" t="n">
        <v>0.6</v>
      </c>
      <c r="C64" s="0" t="n">
        <v>1.8</v>
      </c>
      <c r="E64" s="0" t="n">
        <f aca="false">IF(A64&lt;K_ATM_1,C64, B64)</f>
        <v>0.6</v>
      </c>
      <c r="F64" s="0" t="n">
        <f aca="false">((A64-A63) + (A65-A64))/2</f>
        <v>0.75</v>
      </c>
      <c r="G64" s="0" t="n">
        <f aca="false">E64*F64/A64^2</f>
        <v>1.01075896767817E-005</v>
      </c>
      <c r="I64" s="0" t="n">
        <v>183</v>
      </c>
      <c r="J64" s="0" t="n">
        <v>27.08</v>
      </c>
      <c r="K64" s="0" t="n">
        <v>0.27</v>
      </c>
      <c r="M64" s="6" t="n">
        <f aca="false">IF(I64&lt;K_ATM_2,K64,J64)</f>
        <v>0.27</v>
      </c>
      <c r="N64" s="0" t="n">
        <f aca="false">((I64-I63)+(I65-I64))/2</f>
        <v>1</v>
      </c>
      <c r="O64" s="0" t="n">
        <f aca="false">M64*N64/I64^2</f>
        <v>8.06234883095942E-006</v>
      </c>
    </row>
    <row r="65" customFormat="false" ht="12.75" hidden="false" customHeight="false" outlineLevel="0" collapsed="false">
      <c r="A65" s="0" t="n">
        <v>212</v>
      </c>
      <c r="B65" s="0" t="n">
        <v>0.3</v>
      </c>
      <c r="C65" s="0" t="n">
        <v>2.51</v>
      </c>
      <c r="E65" s="0" t="n">
        <f aca="false">IF(A65&lt;K_ATM_1,C65, B65)</f>
        <v>0.3</v>
      </c>
      <c r="F65" s="0" t="n">
        <f aca="false">((A65-A64) + (A66-A65))/2</f>
        <v>0.75</v>
      </c>
      <c r="G65" s="0" t="n">
        <f aca="false">E65*F65/A65^2</f>
        <v>5.0062299750801E-006</v>
      </c>
      <c r="I65" s="0" t="n">
        <v>184</v>
      </c>
      <c r="J65" s="0" t="n">
        <v>26.04</v>
      </c>
      <c r="K65" s="0" t="n">
        <v>0.3</v>
      </c>
      <c r="M65" s="6" t="n">
        <f aca="false">IF(I65&lt;K_ATM_2,K65,J65)</f>
        <v>0.3</v>
      </c>
      <c r="N65" s="0" t="n">
        <f aca="false">((I65-I64)+(I66-I65))/2</f>
        <v>1</v>
      </c>
      <c r="O65" s="0" t="n">
        <f aca="false">M65*N65/I65^2</f>
        <v>8.86105860113422E-006</v>
      </c>
    </row>
    <row r="66" customFormat="false" ht="12.75" hidden="false" customHeight="false" outlineLevel="0" collapsed="false">
      <c r="A66" s="0" t="n">
        <v>212.5</v>
      </c>
      <c r="B66" s="0" t="n">
        <v>0.21</v>
      </c>
      <c r="C66" s="0" t="n">
        <v>2.92</v>
      </c>
      <c r="E66" s="0" t="n">
        <f aca="false">IF(A66&lt;K_ATM_1,C66, B66)</f>
        <v>0.21</v>
      </c>
      <c r="F66" s="0" t="n">
        <f aca="false">((A66-A65) + (A67-A66))/2</f>
        <v>0.5</v>
      </c>
      <c r="G66" s="0" t="n">
        <f aca="false">E66*F66/A66^2</f>
        <v>2.32525951557093E-006</v>
      </c>
      <c r="I66" s="0" t="n">
        <v>185</v>
      </c>
      <c r="J66" s="0" t="n">
        <v>24.97</v>
      </c>
      <c r="K66" s="0" t="n">
        <v>0.32</v>
      </c>
      <c r="M66" s="6" t="n">
        <f aca="false">IF(I66&lt;K_ATM_2,K66,J66)</f>
        <v>0.32</v>
      </c>
      <c r="N66" s="0" t="n">
        <f aca="false">((I66-I65)+(I67-I66))/2</f>
        <v>1</v>
      </c>
      <c r="O66" s="0" t="n">
        <f aca="false">M66*N66/I66^2</f>
        <v>9.34989043097151E-006</v>
      </c>
    </row>
    <row r="67" customFormat="false" ht="12.75" hidden="false" customHeight="false" outlineLevel="0" collapsed="false">
      <c r="A67" s="0" t="n">
        <v>213</v>
      </c>
      <c r="B67" s="0" t="n">
        <v>0.15</v>
      </c>
      <c r="C67" s="0" t="n">
        <v>3.32</v>
      </c>
      <c r="E67" s="0" t="n">
        <f aca="false">IF(A67&lt;K_ATM_1,C67, B67)</f>
        <v>0.15</v>
      </c>
      <c r="F67" s="0" t="n">
        <f aca="false">((A67-A66) + (A68-A67))/2</f>
        <v>0.75</v>
      </c>
      <c r="G67" s="0" t="n">
        <f aca="false">E67*F67/A67^2</f>
        <v>2.47966673279111E-006</v>
      </c>
      <c r="I67" s="0" t="n">
        <v>186</v>
      </c>
      <c r="J67" s="0" t="n">
        <v>24.12</v>
      </c>
      <c r="K67" s="0" t="n">
        <v>0.33</v>
      </c>
      <c r="M67" s="6" t="n">
        <f aca="false">IF(I67&lt;K_ATM_2,K67,J67)</f>
        <v>0.33</v>
      </c>
      <c r="N67" s="0" t="n">
        <f aca="false">((I67-I66)+(I68-I67))/2</f>
        <v>1</v>
      </c>
      <c r="O67" s="0" t="n">
        <f aca="false">M67*N67/I67^2</f>
        <v>9.53867499132848E-006</v>
      </c>
    </row>
    <row r="68" customFormat="false" ht="12.75" hidden="false" customHeight="false" outlineLevel="0" collapsed="false">
      <c r="A68" s="0" t="n">
        <v>214</v>
      </c>
      <c r="B68" s="0" t="n">
        <v>0.07</v>
      </c>
      <c r="C68" s="0" t="n">
        <v>4.24</v>
      </c>
      <c r="E68" s="0" t="n">
        <f aca="false">IF(A68&lt;K_ATM_1,C68, B68)</f>
        <v>0.07</v>
      </c>
      <c r="F68" s="0" t="n">
        <f aca="false">((A68-A67) + (A69-A68))/2</f>
        <v>1</v>
      </c>
      <c r="G68" s="0" t="n">
        <f aca="false">E68*F68/A68^2</f>
        <v>1.52851777447812E-006</v>
      </c>
      <c r="I68" s="0" t="n">
        <v>187</v>
      </c>
      <c r="J68" s="0" t="n">
        <v>23.02</v>
      </c>
      <c r="K68" s="0" t="n">
        <v>0.36</v>
      </c>
      <c r="M68" s="6" t="n">
        <f aca="false">IF(I68&lt;K_ATM_2,K68,J68)</f>
        <v>0.36</v>
      </c>
      <c r="N68" s="0" t="n">
        <f aca="false">((I68-I67)+(I69-I68))/2</f>
        <v>1</v>
      </c>
      <c r="O68" s="0" t="n">
        <f aca="false">M68*N68/I68^2</f>
        <v>1.0294832565987E-005</v>
      </c>
    </row>
    <row r="69" customFormat="false" ht="12.75" hidden="false" customHeight="false" outlineLevel="0" collapsed="false">
      <c r="A69" s="0" t="n">
        <v>215</v>
      </c>
      <c r="B69" s="0" t="n">
        <v>0.04</v>
      </c>
      <c r="C69" s="0" t="n">
        <v>5.82</v>
      </c>
      <c r="E69" s="0" t="n">
        <f aca="false">IF(A69&lt;K_ATM_1,C69, B69)</f>
        <v>0.04</v>
      </c>
      <c r="F69" s="0" t="n">
        <f aca="false">((A69-A68) + (A70-A69))/2</f>
        <v>1</v>
      </c>
      <c r="G69" s="0" t="n">
        <f aca="false">E69*F69/A69^2</f>
        <v>8.65332612222823E-007</v>
      </c>
      <c r="I69" s="0" t="n">
        <v>188</v>
      </c>
      <c r="J69" s="0" t="n">
        <v>22.61</v>
      </c>
      <c r="K69" s="0" t="n">
        <v>0.39</v>
      </c>
      <c r="M69" s="6" t="n">
        <f aca="false">IF(I69&lt;K_ATM_2,K69,J69)</f>
        <v>0.39</v>
      </c>
      <c r="N69" s="0" t="n">
        <f aca="false">((I69-I68)+(I70-I69))/2</f>
        <v>1</v>
      </c>
      <c r="O69" s="0" t="n">
        <f aca="false">M69*N69/I69^2</f>
        <v>1.10344047080127E-005</v>
      </c>
    </row>
    <row r="70" customFormat="false" ht="12.75" hidden="false" customHeight="false" outlineLevel="0" collapsed="false">
      <c r="A70" s="0" t="n">
        <v>216</v>
      </c>
      <c r="B70" s="0" t="n">
        <v>0.03</v>
      </c>
      <c r="C70" s="0" t="n">
        <v>6.21</v>
      </c>
      <c r="E70" s="0" t="n">
        <f aca="false">IF(A70&lt;K_ATM_1,C70, B70)</f>
        <v>0.03</v>
      </c>
      <c r="F70" s="0" t="n">
        <f aca="false">((A70-A69) + (A71-A70))/2</f>
        <v>1</v>
      </c>
      <c r="G70" s="0" t="n">
        <f aca="false">E70*F70/A70^2</f>
        <v>6.43004115226337E-007</v>
      </c>
      <c r="I70" s="0" t="n">
        <v>189</v>
      </c>
      <c r="J70" s="0" t="n">
        <v>21.2</v>
      </c>
      <c r="K70" s="0" t="n">
        <v>0.43</v>
      </c>
      <c r="M70" s="6" t="n">
        <f aca="false">IF(I70&lt;K_ATM_2,K70,J70)</f>
        <v>0.43</v>
      </c>
      <c r="N70" s="0" t="n">
        <f aca="false">((I70-I69)+(I71-I70))/2</f>
        <v>1</v>
      </c>
      <c r="O70" s="0" t="n">
        <f aca="false">M70*N70/I70^2</f>
        <v>1.20377369054618E-005</v>
      </c>
    </row>
    <row r="71" customFormat="false" ht="12.8" hidden="false" customHeight="false" outlineLevel="0" collapsed="false">
      <c r="A71" s="5" t="n">
        <v>217</v>
      </c>
      <c r="B71" s="5" t="n">
        <v>0.02</v>
      </c>
      <c r="C71" s="5" t="n">
        <v>6.74</v>
      </c>
      <c r="D71" s="0" t="s">
        <v>15</v>
      </c>
      <c r="I71" s="0" t="n">
        <v>190</v>
      </c>
      <c r="J71" s="0" t="n">
        <v>20.22</v>
      </c>
      <c r="K71" s="0" t="n">
        <v>0.46</v>
      </c>
      <c r="M71" s="6" t="n">
        <f aca="false">IF(I71&lt;K_ATM_2,K71,J71)</f>
        <v>0.46</v>
      </c>
      <c r="N71" s="0" t="n">
        <f aca="false">((I71-I70)+(I72-I71))/2</f>
        <v>1</v>
      </c>
      <c r="O71" s="0" t="n">
        <f aca="false">M71*N71/I71^2</f>
        <v>1.27423822714681E-005</v>
      </c>
    </row>
    <row r="72" customFormat="false" ht="12.8" hidden="false" customHeight="false" outlineLevel="0" collapsed="false">
      <c r="A72" s="5" t="n">
        <v>217.5</v>
      </c>
      <c r="B72" s="5" t="n">
        <v>0.02</v>
      </c>
      <c r="C72" s="5" t="n">
        <v>6.9</v>
      </c>
      <c r="I72" s="0" t="n">
        <v>191</v>
      </c>
      <c r="J72" s="0" t="n">
        <v>19.26</v>
      </c>
      <c r="K72" s="0" t="n">
        <v>0.51</v>
      </c>
      <c r="M72" s="6" t="n">
        <f aca="false">IF(I72&lt;K_ATM_2,K72,J72)</f>
        <v>0.51</v>
      </c>
      <c r="N72" s="0" t="n">
        <f aca="false">((I72-I71)+(I73-I72))/2</f>
        <v>1</v>
      </c>
      <c r="O72" s="0" t="n">
        <f aca="false">M72*N72/I72^2</f>
        <v>1.39798799375017E-005</v>
      </c>
    </row>
    <row r="73" customFormat="false" ht="12.8" hidden="false" customHeight="false" outlineLevel="0" collapsed="false">
      <c r="A73" s="5" t="n">
        <v>218</v>
      </c>
      <c r="B73" s="5" t="n">
        <v>0.01</v>
      </c>
      <c r="C73" s="5" t="n">
        <v>8.22</v>
      </c>
      <c r="I73" s="0" t="n">
        <v>192</v>
      </c>
      <c r="J73" s="0" t="n">
        <v>18.29</v>
      </c>
      <c r="K73" s="0" t="n">
        <v>0.55</v>
      </c>
      <c r="M73" s="6" t="n">
        <f aca="false">IF(I73&lt;K_ATM_2,K73,J73)</f>
        <v>0.55</v>
      </c>
      <c r="N73" s="0" t="n">
        <f aca="false">((I73-I72)+(I74-I73))/2</f>
        <v>1</v>
      </c>
      <c r="O73" s="0" t="n">
        <f aca="false">M73*N73/I73^2</f>
        <v>1.49197048611111E-005</v>
      </c>
    </row>
    <row r="74" customFormat="false" ht="12.75" hidden="false" customHeight="false" outlineLevel="0" collapsed="false">
      <c r="A74" s="5" t="n">
        <v>219</v>
      </c>
      <c r="B74" s="5" t="n">
        <v>0.01</v>
      </c>
      <c r="C74" s="5" t="n">
        <v>8.76</v>
      </c>
      <c r="I74" s="0" t="n">
        <v>193</v>
      </c>
      <c r="J74" s="0" t="n">
        <v>16.59</v>
      </c>
      <c r="K74" s="0" t="n">
        <v>0.6</v>
      </c>
      <c r="M74" s="6" t="n">
        <f aca="false">IF(I74&lt;K_ATM_2,K74,J74)</f>
        <v>0.6</v>
      </c>
      <c r="N74" s="0" t="n">
        <f aca="false">((I74-I73)+(I75-I74))/2</f>
        <v>1</v>
      </c>
      <c r="O74" s="0" t="n">
        <f aca="false">M74*N74/I74^2</f>
        <v>1.61078149748987E-005</v>
      </c>
    </row>
    <row r="75" customFormat="false" ht="12.75" hidden="false" customHeight="false" outlineLevel="0" collapsed="false">
      <c r="A75" s="5" t="n">
        <v>220</v>
      </c>
      <c r="B75" s="5" t="n">
        <v>0.01</v>
      </c>
      <c r="C75" s="5" t="n">
        <v>10.19</v>
      </c>
      <c r="I75" s="0" t="n">
        <v>194</v>
      </c>
      <c r="J75" s="0" t="n">
        <v>15.76</v>
      </c>
      <c r="K75" s="0" t="n">
        <v>0.67</v>
      </c>
      <c r="M75" s="6" t="n">
        <f aca="false">IF(I75&lt;K_ATM_2,K75,J75)</f>
        <v>0.67</v>
      </c>
      <c r="N75" s="0" t="n">
        <f aca="false">((I75-I74)+(I76-I75))/2</f>
        <v>1</v>
      </c>
      <c r="O75" s="0" t="n">
        <f aca="false">M75*N75/I75^2</f>
        <v>1.78021043681581E-005</v>
      </c>
    </row>
    <row r="76" customFormat="false" ht="12.75" hidden="false" customHeight="false" outlineLevel="0" collapsed="false">
      <c r="A76" s="5" t="n">
        <v>221</v>
      </c>
      <c r="B76" s="5" t="n">
        <v>0.01</v>
      </c>
      <c r="C76" s="5" t="n">
        <v>11.2</v>
      </c>
      <c r="I76" s="0" t="n">
        <v>195</v>
      </c>
      <c r="J76" s="0" t="n">
        <v>15.44</v>
      </c>
      <c r="K76" s="0" t="n">
        <v>0.73</v>
      </c>
      <c r="M76" s="6" t="n">
        <f aca="false">IF(I76&lt;K_ATM_2,K76,J76)</f>
        <v>0.73</v>
      </c>
      <c r="N76" s="0" t="n">
        <f aca="false">((I76-I75)+(I77-I76))/2</f>
        <v>1</v>
      </c>
      <c r="O76" s="0" t="n">
        <f aca="false">M76*N76/I76^2</f>
        <v>1.9197896120973E-005</v>
      </c>
    </row>
    <row r="77" customFormat="false" ht="12.75" hidden="false" customHeight="false" outlineLevel="0" collapsed="false">
      <c r="I77" s="0" t="n">
        <v>196</v>
      </c>
      <c r="J77" s="0" t="n">
        <v>14.51</v>
      </c>
      <c r="K77" s="0" t="n">
        <v>0.82</v>
      </c>
      <c r="M77" s="6" t="n">
        <f aca="false">IF(I77&lt;K_ATM_2,K77,J77)</f>
        <v>0.82</v>
      </c>
      <c r="N77" s="0" t="n">
        <f aca="false">((I77-I76)+(I78-I77))/2</f>
        <v>1</v>
      </c>
      <c r="O77" s="0" t="n">
        <f aca="false">M77*N77/I77^2</f>
        <v>2.13452728029987E-005</v>
      </c>
    </row>
    <row r="78" customFormat="false" ht="12.75" hidden="false" customHeight="false" outlineLevel="0" collapsed="false">
      <c r="I78" s="0" t="n">
        <v>197</v>
      </c>
      <c r="J78" s="0" t="n">
        <v>13.56</v>
      </c>
      <c r="K78" s="0" t="n">
        <v>0.9</v>
      </c>
      <c r="M78" s="6" t="n">
        <f aca="false">IF(I78&lt;K_ATM_2,K78,J78)</f>
        <v>0.9</v>
      </c>
      <c r="N78" s="0" t="n">
        <f aca="false">((I78-I77)+(I79-I78))/2</f>
        <v>1</v>
      </c>
      <c r="O78" s="0" t="n">
        <f aca="false">M78*N78/I78^2</f>
        <v>2.31904970496534E-005</v>
      </c>
    </row>
    <row r="79" customFormat="false" ht="12.75" hidden="false" customHeight="false" outlineLevel="0" collapsed="false">
      <c r="I79" s="0" t="n">
        <v>198</v>
      </c>
      <c r="J79" s="0" t="n">
        <v>12.67</v>
      </c>
      <c r="K79" s="0" t="n">
        <v>1</v>
      </c>
      <c r="M79" s="6" t="n">
        <f aca="false">IF(I79&lt;K_ATM_2,K79,J79)</f>
        <v>1</v>
      </c>
      <c r="N79" s="0" t="n">
        <f aca="false">((I79-I78)+(I80-I79))/2</f>
        <v>1</v>
      </c>
      <c r="O79" s="0" t="n">
        <f aca="false">M79*N79/I79^2</f>
        <v>2.5507601265177E-005</v>
      </c>
    </row>
    <row r="80" customFormat="false" ht="12.75" hidden="false" customHeight="false" outlineLevel="0" collapsed="false">
      <c r="I80" s="0" t="n">
        <v>199</v>
      </c>
      <c r="J80" s="0" t="n">
        <v>11.76</v>
      </c>
      <c r="K80" s="0" t="n">
        <v>1.11</v>
      </c>
      <c r="M80" s="6" t="n">
        <f aca="false">IF(I80&lt;K_ATM_2,K80,J80)</f>
        <v>1.11</v>
      </c>
      <c r="N80" s="0" t="n">
        <f aca="false">((I80-I79)+(I81-I80))/2</f>
        <v>1</v>
      </c>
      <c r="O80" s="0" t="n">
        <f aca="false">M80*N80/I80^2</f>
        <v>2.80295952122421E-005</v>
      </c>
    </row>
    <row r="81" customFormat="false" ht="12.75" hidden="false" customHeight="false" outlineLevel="0" collapsed="false">
      <c r="I81" s="0" t="n">
        <v>200</v>
      </c>
      <c r="J81" s="0" t="n">
        <v>10.83</v>
      </c>
      <c r="K81" s="0" t="n">
        <v>1.25</v>
      </c>
      <c r="M81" s="6" t="n">
        <f aca="false">IF(I81&lt;K_ATM_2,K81,J81)</f>
        <v>1.25</v>
      </c>
      <c r="N81" s="0" t="n">
        <f aca="false">((I81-I80)+(I82-I81))/2</f>
        <v>1</v>
      </c>
      <c r="O81" s="0" t="n">
        <f aca="false">M81*N81/I81^2</f>
        <v>3.125E-005</v>
      </c>
    </row>
    <row r="82" customFormat="false" ht="12.75" hidden="false" customHeight="false" outlineLevel="0" collapsed="false">
      <c r="I82" s="0" t="n">
        <v>201</v>
      </c>
      <c r="J82" s="0" t="n">
        <v>9.99</v>
      </c>
      <c r="K82" s="0" t="n">
        <v>1.38</v>
      </c>
      <c r="M82" s="6" t="n">
        <f aca="false">IF(I82&lt;K_ATM_2,K82,J82)</f>
        <v>1.38</v>
      </c>
      <c r="N82" s="0" t="n">
        <f aca="false">((I82-I81)+(I83-I82))/2</f>
        <v>1</v>
      </c>
      <c r="O82" s="0" t="n">
        <f aca="false">M82*N82/I82^2</f>
        <v>3.41575703571694E-005</v>
      </c>
    </row>
    <row r="83" customFormat="false" ht="12.75" hidden="false" customHeight="false" outlineLevel="0" collapsed="false">
      <c r="I83" s="0" t="n">
        <v>202</v>
      </c>
      <c r="J83" s="0" t="n">
        <v>9.11</v>
      </c>
      <c r="K83" s="0" t="n">
        <v>1.54</v>
      </c>
      <c r="M83" s="6" t="n">
        <f aca="false">IF(I83&lt;K_ATM_2,K83,J83)</f>
        <v>1.54</v>
      </c>
      <c r="N83" s="0" t="n">
        <f aca="false">((I83-I82)+(I84-I83))/2</f>
        <v>1</v>
      </c>
      <c r="O83" s="0" t="n">
        <f aca="false">M83*N83/I83^2</f>
        <v>3.77413979021664E-005</v>
      </c>
    </row>
    <row r="84" customFormat="false" ht="12.75" hidden="false" customHeight="false" outlineLevel="0" collapsed="false">
      <c r="I84" s="0" t="n">
        <v>203</v>
      </c>
      <c r="J84" s="0" t="n">
        <v>8.27</v>
      </c>
      <c r="K84" s="0" t="n">
        <v>1.71</v>
      </c>
      <c r="M84" s="6" t="n">
        <f aca="false">IF(I84&lt;K_ATM_2,K84,J84)</f>
        <v>1.71</v>
      </c>
      <c r="N84" s="0" t="n">
        <f aca="false">((I84-I83)+(I85-I84))/2</f>
        <v>1</v>
      </c>
      <c r="O84" s="0" t="n">
        <f aca="false">M84*N84/I84^2</f>
        <v>4.14957897546652E-005</v>
      </c>
    </row>
    <row r="85" customFormat="false" ht="12.75" hidden="false" customHeight="false" outlineLevel="0" collapsed="false">
      <c r="I85" s="0" t="n">
        <v>204</v>
      </c>
      <c r="J85" s="0" t="n">
        <v>7.42</v>
      </c>
      <c r="K85" s="0" t="n">
        <v>1.92</v>
      </c>
      <c r="M85" s="6" t="n">
        <f aca="false">IF(I85&lt;K_ATM_2,K85,J85)</f>
        <v>1.92</v>
      </c>
      <c r="N85" s="0" t="n">
        <f aca="false">((I85-I84)+(I86-I85))/2</f>
        <v>1</v>
      </c>
      <c r="O85" s="0" t="n">
        <f aca="false">M85*N85/I85^2</f>
        <v>4.61361014994233E-005</v>
      </c>
    </row>
    <row r="86" customFormat="false" ht="12.75" hidden="false" customHeight="false" outlineLevel="0" collapsed="false">
      <c r="I86" s="0" t="n">
        <v>205</v>
      </c>
      <c r="J86" s="0" t="n">
        <v>6.67</v>
      </c>
      <c r="K86" s="0" t="n">
        <v>2.14</v>
      </c>
      <c r="M86" s="6" t="n">
        <f aca="false">IF(I86&lt;K_ATM_2,K86,J86)</f>
        <v>2.14</v>
      </c>
      <c r="N86" s="0" t="n">
        <f aca="false">((I86-I85)+(I87-I86))/2</f>
        <v>1</v>
      </c>
      <c r="O86" s="0" t="n">
        <f aca="false">M86*N86/I86^2</f>
        <v>5.09220701963117E-005</v>
      </c>
    </row>
    <row r="87" customFormat="false" ht="12.75" hidden="false" customHeight="false" outlineLevel="0" collapsed="false">
      <c r="I87" s="0" t="n">
        <v>206</v>
      </c>
      <c r="J87" s="0" t="n">
        <v>5.82</v>
      </c>
      <c r="K87" s="0" t="n">
        <v>2.39</v>
      </c>
      <c r="M87" s="6" t="n">
        <f aca="false">IF(I87&lt;K_ATM_2,K87,J87)</f>
        <v>2.39</v>
      </c>
      <c r="N87" s="0" t="n">
        <f aca="false">((I87-I86)+(I88-I87))/2</f>
        <v>1</v>
      </c>
      <c r="O87" s="0" t="n">
        <f aca="false">M87*N87/I87^2</f>
        <v>5.63201055707418E-005</v>
      </c>
    </row>
    <row r="88" customFormat="false" ht="12.75" hidden="false" customHeight="false" outlineLevel="0" collapsed="false">
      <c r="I88" s="0" t="n">
        <v>207</v>
      </c>
      <c r="J88" s="0" t="n">
        <v>5.09</v>
      </c>
      <c r="K88" s="0" t="n">
        <v>2.68</v>
      </c>
      <c r="M88" s="6" t="n">
        <f aca="false">IF(I88&lt;K_ATM_2,K88,J88)</f>
        <v>2.68</v>
      </c>
      <c r="N88" s="0" t="n">
        <f aca="false">((I88-I87)+(I89-I88))/2</f>
        <v>1</v>
      </c>
      <c r="O88" s="0" t="n">
        <f aca="false">M88*N88/I88^2</f>
        <v>6.2545216924549E-005</v>
      </c>
    </row>
    <row r="89" customFormat="false" ht="12.75" hidden="false" customHeight="false" outlineLevel="0" collapsed="false">
      <c r="I89" s="0" t="n">
        <v>208</v>
      </c>
      <c r="J89" s="0" t="n">
        <v>4.38</v>
      </c>
      <c r="K89" s="0" t="n">
        <v>3</v>
      </c>
      <c r="M89" s="6" t="n">
        <f aca="false">IF(I89&lt;K_ATM_2,K89,J89)</f>
        <v>3</v>
      </c>
      <c r="N89" s="0" t="n">
        <f aca="false">((I89-I88)+(I90-I89))/2</f>
        <v>1</v>
      </c>
      <c r="O89" s="0" t="n">
        <f aca="false">M89*N89/I89^2</f>
        <v>6.93417159763314E-005</v>
      </c>
    </row>
    <row r="90" customFormat="false" ht="12.75" hidden="false" customHeight="false" outlineLevel="0" collapsed="false">
      <c r="I90" s="1" t="n">
        <v>209</v>
      </c>
      <c r="J90" s="1" t="n">
        <v>3.7</v>
      </c>
      <c r="K90" s="1" t="n">
        <v>3.37</v>
      </c>
      <c r="L90" s="0" t="s">
        <v>16</v>
      </c>
      <c r="M90" s="6" t="n">
        <f aca="false">(J90+K90)/2</f>
        <v>3.535</v>
      </c>
      <c r="N90" s="0" t="n">
        <f aca="false">((I90-I89)+(I91-I90))/2</f>
        <v>1</v>
      </c>
      <c r="O90" s="0" t="n">
        <f aca="false">M90*N90/I90^2</f>
        <v>8.09276344406035E-005</v>
      </c>
    </row>
    <row r="91" customFormat="false" ht="12.75" hidden="false" customHeight="false" outlineLevel="0" collapsed="false">
      <c r="I91" s="0" t="n">
        <v>210</v>
      </c>
      <c r="J91" s="0" t="n">
        <v>3.09</v>
      </c>
      <c r="K91" s="0" t="n">
        <v>3.8</v>
      </c>
      <c r="M91" s="6" t="n">
        <f aca="false">IF(I91&lt;K_ATM_2,K91,J91)</f>
        <v>3.09</v>
      </c>
      <c r="N91" s="0" t="n">
        <f aca="false">((I91-I90)+(I92-I91))/2</f>
        <v>1</v>
      </c>
      <c r="O91" s="0" t="n">
        <f aca="false">M91*N91/I91^2</f>
        <v>7.00680272108844E-005</v>
      </c>
    </row>
    <row r="92" customFormat="false" ht="12.75" hidden="false" customHeight="false" outlineLevel="0" collapsed="false">
      <c r="I92" s="0" t="n">
        <v>211</v>
      </c>
      <c r="J92" s="0" t="n">
        <v>2.53</v>
      </c>
      <c r="K92" s="0" t="n">
        <v>4.26</v>
      </c>
      <c r="M92" s="6" t="n">
        <f aca="false">IF(I92&lt;K_ATM_2,K92,J92)</f>
        <v>2.53</v>
      </c>
      <c r="N92" s="0" t="n">
        <f aca="false">((I92-I91)+(I93-I92))/2</f>
        <v>1</v>
      </c>
      <c r="O92" s="0" t="n">
        <f aca="false">M92*N92/I92^2</f>
        <v>5.68271152939062E-005</v>
      </c>
    </row>
    <row r="93" customFormat="false" ht="12.75" hidden="false" customHeight="false" outlineLevel="0" collapsed="false">
      <c r="I93" s="0" t="n">
        <v>212</v>
      </c>
      <c r="J93" s="0" t="n">
        <v>1.98</v>
      </c>
      <c r="K93" s="0" t="n">
        <v>4.79</v>
      </c>
      <c r="M93" s="6" t="n">
        <f aca="false">IF(I93&lt;K_ATM_2,K93,J93)</f>
        <v>1.98</v>
      </c>
      <c r="N93" s="0" t="n">
        <f aca="false">((I93-I92)+(I94-I93))/2</f>
        <v>1</v>
      </c>
      <c r="O93" s="0" t="n">
        <f aca="false">M93*N93/I93^2</f>
        <v>4.40548237807049E-005</v>
      </c>
    </row>
    <row r="94" customFormat="false" ht="12.75" hidden="false" customHeight="false" outlineLevel="0" collapsed="false">
      <c r="I94" s="0" t="n">
        <v>213</v>
      </c>
      <c r="J94" s="0" t="n">
        <v>1.53</v>
      </c>
      <c r="K94" s="0" t="n">
        <v>5.38</v>
      </c>
      <c r="M94" s="6" t="n">
        <f aca="false">IF(I94&lt;K_ATM_2,K94,J94)</f>
        <v>1.53</v>
      </c>
      <c r="N94" s="0" t="n">
        <f aca="false">((I94-I93)+(I95-I94))/2</f>
        <v>1</v>
      </c>
      <c r="O94" s="0" t="n">
        <f aca="false">M94*N94/I94^2</f>
        <v>3.37234675659591E-005</v>
      </c>
    </row>
    <row r="95" customFormat="false" ht="12.75" hidden="false" customHeight="false" outlineLevel="0" collapsed="false">
      <c r="I95" s="0" t="n">
        <v>214</v>
      </c>
      <c r="J95" s="0" t="n">
        <v>1.18</v>
      </c>
      <c r="K95" s="0" t="n">
        <v>6.03</v>
      </c>
      <c r="M95" s="6" t="n">
        <f aca="false">IF(I95&lt;K_ATM_2,K95,J95)</f>
        <v>1.18</v>
      </c>
      <c r="N95" s="0" t="n">
        <f aca="false">((I95-I94)+(I96-I95))/2</f>
        <v>1</v>
      </c>
      <c r="O95" s="0" t="n">
        <f aca="false">M95*N95/I95^2</f>
        <v>2.57664424840597E-005</v>
      </c>
    </row>
    <row r="96" customFormat="false" ht="12.75" hidden="false" customHeight="false" outlineLevel="0" collapsed="false">
      <c r="I96" s="0" t="n">
        <v>215</v>
      </c>
      <c r="J96" s="0" t="n">
        <v>0.88</v>
      </c>
      <c r="K96" s="0" t="n">
        <v>6.77</v>
      </c>
      <c r="M96" s="6" t="n">
        <f aca="false">IF(I96&lt;K_ATM_2,K96,J96)</f>
        <v>0.88</v>
      </c>
      <c r="N96" s="0" t="n">
        <f aca="false">((I96-I95)+(I97-I96))/2</f>
        <v>1</v>
      </c>
      <c r="O96" s="0" t="n">
        <f aca="false">M96*N96/I96^2</f>
        <v>1.90373174689021E-005</v>
      </c>
    </row>
    <row r="97" customFormat="false" ht="12.75" hidden="false" customHeight="false" outlineLevel="0" collapsed="false">
      <c r="I97" s="0" t="n">
        <v>216</v>
      </c>
      <c r="J97" s="0" t="n">
        <v>0.6</v>
      </c>
      <c r="K97" s="0" t="n">
        <v>7.56</v>
      </c>
      <c r="M97" s="6" t="n">
        <f aca="false">IF(I97&lt;K_ATM_2,K97,J97)</f>
        <v>0.6</v>
      </c>
      <c r="N97" s="0" t="n">
        <f aca="false">((I97-I96)+(I98-I97))/2</f>
        <v>1</v>
      </c>
      <c r="O97" s="0" t="n">
        <f aca="false">M97*N97/I97^2</f>
        <v>1.28600823045268E-005</v>
      </c>
    </row>
    <row r="98" customFormat="false" ht="12.75" hidden="false" customHeight="false" outlineLevel="0" collapsed="false">
      <c r="I98" s="0" t="n">
        <v>217</v>
      </c>
      <c r="J98" s="0" t="n">
        <v>0.42</v>
      </c>
      <c r="K98" s="0" t="n">
        <v>8.41</v>
      </c>
      <c r="M98" s="6" t="n">
        <f aca="false">IF(I98&lt;K_ATM_2,K98,J98)</f>
        <v>0.42</v>
      </c>
      <c r="N98" s="0" t="n">
        <f aca="false">((I98-I97)+(I99-I98))/2</f>
        <v>1</v>
      </c>
      <c r="O98" s="0" t="n">
        <f aca="false">M98*N98/I98^2</f>
        <v>8.91928051137208E-006</v>
      </c>
    </row>
    <row r="99" customFormat="false" ht="12.75" hidden="false" customHeight="false" outlineLevel="0" collapsed="false">
      <c r="I99" s="0" t="n">
        <v>218</v>
      </c>
      <c r="J99" s="0" t="n">
        <v>0.3</v>
      </c>
      <c r="K99" s="0" t="n">
        <v>9.32</v>
      </c>
      <c r="M99" s="6" t="n">
        <f aca="false">IF(I99&lt;K_ATM_2,K99,J99)</f>
        <v>0.3</v>
      </c>
      <c r="N99" s="0" t="n">
        <f aca="false">((I99-I98)+(I100-I99))/2</f>
        <v>1</v>
      </c>
      <c r="O99" s="0" t="n">
        <f aca="false">M99*N99/I99^2</f>
        <v>6.3125999494992E-006</v>
      </c>
    </row>
    <row r="100" customFormat="false" ht="12.75" hidden="false" customHeight="false" outlineLevel="0" collapsed="false">
      <c r="I100" s="0" t="n">
        <v>219</v>
      </c>
      <c r="J100" s="0" t="n">
        <v>0.22</v>
      </c>
      <c r="K100" s="0" t="n">
        <v>10.27</v>
      </c>
      <c r="M100" s="6" t="n">
        <f aca="false">IF(I100&lt;K_ATM_2,K100,J100)</f>
        <v>0.22</v>
      </c>
      <c r="N100" s="0" t="n">
        <f aca="false">((I100-I99)+(I101-I100))/2</f>
        <v>1</v>
      </c>
      <c r="O100" s="0" t="n">
        <f aca="false">M100*N100/I100^2</f>
        <v>4.58706031984321E-006</v>
      </c>
    </row>
    <row r="101" customFormat="false" ht="12.75" hidden="false" customHeight="false" outlineLevel="0" collapsed="false">
      <c r="I101" s="0" t="n">
        <v>220</v>
      </c>
      <c r="J101" s="0" t="n">
        <v>0.17</v>
      </c>
      <c r="K101" s="0" t="n">
        <v>11.21</v>
      </c>
      <c r="M101" s="6" t="n">
        <f aca="false">IF(I101&lt;K_ATM_2,K101,J101)</f>
        <v>0.17</v>
      </c>
      <c r="N101" s="0" t="n">
        <f aca="false">((I101-I100)+(I102-I101))/2</f>
        <v>1</v>
      </c>
      <c r="O101" s="0" t="n">
        <f aca="false">M101*N101/I101^2</f>
        <v>3.51239669421488E-006</v>
      </c>
    </row>
    <row r="102" customFormat="false" ht="12.75" hidden="false" customHeight="false" outlineLevel="0" collapsed="false">
      <c r="I102" s="0" t="n">
        <v>221</v>
      </c>
      <c r="J102" s="0" t="n">
        <v>0.13</v>
      </c>
      <c r="K102" s="0" t="n">
        <v>12.34</v>
      </c>
      <c r="M102" s="6" t="n">
        <f aca="false">IF(I102&lt;K_ATM_2,K102,J102)</f>
        <v>0.13</v>
      </c>
      <c r="N102" s="0" t="n">
        <f aca="false">((I102-I101)+(I103-I102))/2</f>
        <v>1</v>
      </c>
      <c r="O102" s="0" t="n">
        <f aca="false">M102*N102/I102^2</f>
        <v>2.66169816342827E-006</v>
      </c>
    </row>
    <row r="103" customFormat="false" ht="12.75" hidden="false" customHeight="false" outlineLevel="0" collapsed="false">
      <c r="I103" s="0" t="n">
        <v>222</v>
      </c>
      <c r="J103" s="0" t="n">
        <v>0.1</v>
      </c>
      <c r="K103" s="0" t="n">
        <v>13.16</v>
      </c>
      <c r="M103" s="6" t="n">
        <f aca="false">IF(I103&lt;K_ATM_2,K103,J103)</f>
        <v>0.1</v>
      </c>
      <c r="N103" s="0" t="n">
        <f aca="false">((I103-I102)+(I104-I103))/2</f>
        <v>1</v>
      </c>
      <c r="O103" s="0" t="n">
        <f aca="false">M103*N103/I103^2</f>
        <v>2.02905608311014E-006</v>
      </c>
    </row>
    <row r="104" customFormat="false" ht="12.75" hidden="false" customHeight="false" outlineLevel="0" collapsed="false">
      <c r="I104" s="0" t="n">
        <v>223</v>
      </c>
      <c r="J104" s="0" t="n">
        <v>0.09</v>
      </c>
      <c r="K104" s="0" t="n">
        <v>13.85</v>
      </c>
      <c r="M104" s="6" t="n">
        <f aca="false">IF(I104&lt;K_ATM_2,K104,J104)</f>
        <v>0.09</v>
      </c>
      <c r="N104" s="0" t="n">
        <f aca="false">((I104-I103)+(I105-I104))/2</f>
        <v>1</v>
      </c>
      <c r="O104" s="0" t="n">
        <f aca="false">M104*N104/I104^2</f>
        <v>1.80980916567797E-006</v>
      </c>
    </row>
    <row r="105" customFormat="false" ht="12.75" hidden="false" customHeight="false" outlineLevel="0" collapsed="false">
      <c r="I105" s="0" t="n">
        <v>224</v>
      </c>
      <c r="J105" s="0" t="n">
        <v>0.08</v>
      </c>
      <c r="K105" s="0" t="n">
        <v>15.15</v>
      </c>
      <c r="M105" s="6" t="n">
        <f aca="false">IF(I105&lt;K_ATM_2,K105,J105)</f>
        <v>0.08</v>
      </c>
      <c r="N105" s="0" t="n">
        <f aca="false">((I105-I104)+(I106-I105))/2</f>
        <v>1</v>
      </c>
      <c r="O105" s="0" t="n">
        <f aca="false">M105*N105/I105^2</f>
        <v>1.59438775510204E-006</v>
      </c>
    </row>
    <row r="106" customFormat="false" ht="12.75" hidden="false" customHeight="false" outlineLevel="0" collapsed="false">
      <c r="I106" s="0" t="n">
        <v>225</v>
      </c>
      <c r="J106" s="0" t="n">
        <v>0.06</v>
      </c>
      <c r="K106" s="0" t="n">
        <v>16.14</v>
      </c>
      <c r="M106" s="6" t="n">
        <f aca="false">IF(I106&lt;K_ATM_2,K106,J106)</f>
        <v>0.06</v>
      </c>
      <c r="N106" s="0" t="n">
        <f aca="false">((I106-I105)+(I107-I106))/2</f>
        <v>3</v>
      </c>
      <c r="O106" s="0" t="n">
        <f aca="false">M106*N106/I106^2</f>
        <v>3.55555555555556E-006</v>
      </c>
    </row>
    <row r="107" customFormat="false" ht="12.75" hidden="false" customHeight="false" outlineLevel="0" collapsed="false">
      <c r="I107" s="0" t="n">
        <v>230</v>
      </c>
      <c r="J107" s="0" t="n">
        <v>0.04</v>
      </c>
      <c r="K107" s="0" t="n">
        <v>21.12</v>
      </c>
      <c r="M107" s="6" t="n">
        <f aca="false">IF(I107&lt;K_ATM_2,K107,J107)</f>
        <v>0.04</v>
      </c>
      <c r="N107" s="0" t="n">
        <f aca="false">((I107-I106)+(I108-I107))/2</f>
        <v>5</v>
      </c>
      <c r="O107" s="0" t="n">
        <f aca="false">M107*N107/I107^2</f>
        <v>3.78071833648393E-006</v>
      </c>
    </row>
    <row r="108" customFormat="false" ht="12.75" hidden="false" customHeight="false" outlineLevel="0" collapsed="false">
      <c r="I108" s="0" t="n">
        <v>235</v>
      </c>
      <c r="J108" s="0" t="n">
        <v>0.03</v>
      </c>
      <c r="K108" s="0" t="n">
        <v>25.81</v>
      </c>
      <c r="M108" s="6" t="n">
        <f aca="false">IF(I108&lt;K_ATM_2,K108,J108)</f>
        <v>0.03</v>
      </c>
      <c r="N108" s="0" t="n">
        <f aca="false">((I108-I107)+(I109-I108))/2</f>
        <v>5</v>
      </c>
      <c r="O108" s="0" t="n">
        <f aca="false">M108*N108/I108^2</f>
        <v>2.71616115889543E-006</v>
      </c>
    </row>
    <row r="109" customFormat="false" ht="12.8" hidden="false" customHeight="false" outlineLevel="0" collapsed="false">
      <c r="I109" s="5" t="n">
        <v>240</v>
      </c>
      <c r="J109" s="5" t="n">
        <v>0.02</v>
      </c>
      <c r="K109" s="5" t="n">
        <v>31.11</v>
      </c>
      <c r="L109" s="0" t="s">
        <v>15</v>
      </c>
      <c r="M109" s="6"/>
    </row>
    <row r="110" customFormat="false" ht="12.8" hidden="false" customHeight="false" outlineLevel="0" collapsed="false">
      <c r="I110" s="5" t="n">
        <v>245</v>
      </c>
      <c r="J110" s="5" t="n">
        <v>0.01</v>
      </c>
      <c r="K110" s="5" t="n">
        <v>36.09</v>
      </c>
      <c r="M110" s="6"/>
    </row>
    <row r="111" customFormat="false" ht="12.8" hidden="false" customHeight="false" outlineLevel="0" collapsed="false">
      <c r="I111" s="5" t="n">
        <v>250</v>
      </c>
      <c r="J111" s="5" t="n">
        <v>0.01</v>
      </c>
      <c r="K111" s="5" t="n">
        <v>41.08</v>
      </c>
    </row>
    <row r="112" customFormat="false" ht="12.75" hidden="false" customHeight="false" outlineLevel="0" collapsed="false">
      <c r="I112" s="5" t="n">
        <v>255</v>
      </c>
      <c r="J112" s="5" t="n">
        <v>0.01</v>
      </c>
      <c r="K112" s="5" t="n">
        <v>46.08</v>
      </c>
    </row>
    <row r="113" customFormat="false" ht="12.75" hidden="false" customHeight="false" outlineLevel="0" collapsed="false">
      <c r="I113" s="5" t="n">
        <v>260</v>
      </c>
      <c r="J113" s="5" t="n">
        <v>0.01</v>
      </c>
      <c r="K113" s="5" t="n">
        <v>51.08</v>
      </c>
    </row>
  </sheetData>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usePrinterDefaults="false"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P1" activeCellId="0" sqref="P1"/>
    </sheetView>
  </sheetViews>
  <sheetFormatPr defaultRowHeight="12.75"/>
  <cols>
    <col collapsed="false" hidden="false" max="1" min="1" style="7" width="2.15816326530612"/>
    <col collapsed="false" hidden="false" max="1025" min="2" style="7" width="9.04591836734694"/>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otalTime>4</TotalTime>
  <Application>LibreOffice/5.0.4.2$Linux_X86_64 LibreOffice_project/00m0$Build-2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2015-09-18T15:24:44Z</dcterms:created>
  <dc:creator>sasha </dc:creator>
  <dc:language>en-AU</dc:language>
  <cp:lastModifiedBy>sasha </cp:lastModifiedBy>
  <dcterms:modified xsi:type="dcterms:W3CDTF">2016-02-19T11:16:51Z</dcterms:modified>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